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5"/>
  </bookViews>
  <sheets>
    <sheet name="职工医保基金资产负债表" sheetId="1" r:id="rId1"/>
    <sheet name="职工医保基金收支表" sheetId="2" r:id="rId2"/>
    <sheet name="城乡居民医保基金资产负债表" sheetId="3" r:id="rId3"/>
    <sheet name="城乡居民医保基金收支表" sheetId="4" r:id="rId4"/>
    <sheet name="医疗救助资产负债表" sheetId="5" r:id="rId5"/>
    <sheet name="医疗救助收支表" sheetId="6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B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<sst xmlns="http://schemas.openxmlformats.org/spreadsheetml/2006/main" count="258" uniqueCount="183">
  <si>
    <t xml:space="preserve">  职工基本医疗保险（含生育保险）基金资产负债表</t>
  </si>
  <si>
    <t>年报01表</t>
  </si>
  <si>
    <t>填报单位:</t>
  </si>
  <si>
    <t>麻阳苗族自治县医疗保障局</t>
  </si>
  <si>
    <t>2024年</t>
  </si>
  <si>
    <t>单位:元</t>
  </si>
  <si>
    <t>行    号</t>
  </si>
  <si>
    <t>项    目</t>
  </si>
  <si>
    <t>年初数</t>
  </si>
  <si>
    <t>期末数</t>
  </si>
  <si>
    <t>一、资产</t>
  </si>
  <si>
    <t xml:space="preserve">      库存现金</t>
  </si>
  <si>
    <t xml:space="preserve">      支出户存款</t>
  </si>
  <si>
    <t xml:space="preserve">      财政专户存款</t>
  </si>
  <si>
    <t xml:space="preserve">      暂付款</t>
  </si>
  <si>
    <t xml:space="preserve">      债券投资</t>
  </si>
  <si>
    <t>二、负债</t>
  </si>
  <si>
    <t xml:space="preserve">      暂收款</t>
  </si>
  <si>
    <t xml:space="preserve">      借入款项</t>
  </si>
  <si>
    <t>三、净资产</t>
  </si>
  <si>
    <t xml:space="preserve">      统账结合统筹基金</t>
  </si>
  <si>
    <t xml:space="preserve">      个人账户基金</t>
  </si>
  <si>
    <t xml:space="preserve">      单建统筹基金</t>
  </si>
  <si>
    <t>注:收入户存款、国库存款统一在财政专户存款中填列。</t>
  </si>
  <si>
    <t>纵向公式:1=2+3+4+5+6；7=8+9；10=11+12+13；10=1-7。</t>
  </si>
  <si>
    <t>职工基本医疗保险（含生育保险）基金收支表</t>
  </si>
  <si>
    <t>年报02表</t>
  </si>
  <si>
    <t>行  号</t>
  </si>
  <si>
    <t>合  计</t>
  </si>
  <si>
    <t>统筹基金</t>
  </si>
  <si>
    <t>个人账户基金</t>
  </si>
  <si>
    <t>项  目</t>
  </si>
  <si>
    <t>小计</t>
  </si>
  <si>
    <t>统账结合</t>
  </si>
  <si>
    <t>单建统筹</t>
  </si>
  <si>
    <t>一、基本医疗保险费收入</t>
  </si>
  <si>
    <t>一、基本医疗保险待遇支出</t>
  </si>
  <si>
    <t xml:space="preserve">  （一）单位缴费</t>
  </si>
  <si>
    <t>（一）在职职工医疗保险待遇支出</t>
  </si>
  <si>
    <t>其中:生育保险收入</t>
  </si>
  <si>
    <t xml:space="preserve">      （1）住院支出</t>
  </si>
  <si>
    <t xml:space="preserve">  （二）个人缴费</t>
  </si>
  <si>
    <t xml:space="preserve">      （2）门诊慢特病</t>
  </si>
  <si>
    <t>二、利息收入</t>
  </si>
  <si>
    <t xml:space="preserve">      （3）普通门诊统筹</t>
  </si>
  <si>
    <t xml:space="preserve">    （一）定期利息</t>
  </si>
  <si>
    <t xml:space="preserve">      （4）定点药店医药费支出</t>
  </si>
  <si>
    <t xml:space="preserve">    （二）活期利息</t>
  </si>
  <si>
    <t xml:space="preserve">      （5）生育医疗费支出</t>
  </si>
  <si>
    <t>三、财政补贴收入</t>
  </si>
  <si>
    <t xml:space="preserve">      （6）生育津贴支出</t>
  </si>
  <si>
    <t>其中:对医保基金负担新冠病毒疫苗及接种费用的补助</t>
  </si>
  <si>
    <t xml:space="preserve">      （7）其他</t>
  </si>
  <si>
    <t>四、其他收入</t>
  </si>
  <si>
    <t xml:space="preserve">  (二)退休人员医疗保险待遇支出</t>
  </si>
  <si>
    <t>其中：滞纳金</t>
  </si>
  <si>
    <t>五、待转保险费收入</t>
  </si>
  <si>
    <t>六、待转利息收入</t>
  </si>
  <si>
    <t xml:space="preserve">      （4）定点药店医药费</t>
  </si>
  <si>
    <t xml:space="preserve">      （5）其他</t>
  </si>
  <si>
    <t>二、其他支出</t>
  </si>
  <si>
    <t>其中：划转长期护理保险支出</t>
  </si>
  <si>
    <t>七、转移收入</t>
  </si>
  <si>
    <t>三、转移支出</t>
  </si>
  <si>
    <t>本年收入小计</t>
  </si>
  <si>
    <t>本年支出小计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</si>
  <si>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</si>
  <si>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</si>
  <si>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</si>
  <si>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</si>
  <si>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</si>
  <si>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</si>
  <si>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</si>
  <si>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</si>
  <si>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</si>
  <si>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其中:待转基金</t>
  </si>
  <si>
    <t>总      计</t>
  </si>
  <si>
    <t xml:space="preserve">    1.根据《关于印发&lt;社会保险基金财务制度&gt;的通知》财社〔2017〕144号，职工基本医保统筹基金待遇支出包括住院费用支出、门诊慢特病和普通门诊统筹费用支出，包含生育医疗费用支出和生育津贴支出；职工基本医保个人账户待遇支出包括门诊费用支出、住院费用支出、在定点零售药店发生的医药费用支出；</t>
  </si>
  <si>
    <t xml:space="preserve">    2.开展长期护理保险制度试点的统筹地区，划转长期护理保险基金的支出在其他收支表“划转长期护理保险支出”中列支。     </t>
  </si>
  <si>
    <t xml:space="preserve">    3.纵向公式:1=2+4；2≧3；5=6+7；8≧9；10≧11；19=1+5+8+10+12+13+18；22=19+20+21；26=22+24；28=29+30+31+32+33+34+35；36=37+38+39+40+41；42≧43；45=27+42+44；48=45+46+47；
50≧51；52=48+50。</t>
  </si>
  <si>
    <t xml:space="preserve">    4.横向公式:合计小计+个人账户基金；小计统账结合+单建统筹；</t>
  </si>
  <si>
    <t xml:space="preserve">         </t>
  </si>
  <si>
    <t>城乡居民基本医疗保险基金资产负债表</t>
  </si>
  <si>
    <t>年报 07表</t>
  </si>
  <si>
    <t>行      号</t>
  </si>
  <si>
    <t>项      目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</si>
  <si>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</si>
  <si>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</si>
  <si>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</si>
  <si>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</si>
  <si>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暂收款</t>
  </si>
  <si>
    <t xml:space="preserve">    借入款项</t>
  </si>
  <si>
    <t xml:space="preserve">    一般基金结余</t>
  </si>
  <si>
    <t xml:space="preserve">    风险调剂金</t>
  </si>
  <si>
    <t>纵向公式:1=2+3+4+5; 6=7+8; 9=10+11；9=1-6。</t>
  </si>
  <si>
    <t>城乡居民基本医疗保险基金收支表</t>
  </si>
  <si>
    <t>年报 08表</t>
  </si>
  <si>
    <t>项   目</t>
  </si>
  <si>
    <t>合计</t>
  </si>
  <si>
    <t>其中:个人缴费收入</t>
  </si>
  <si>
    <t xml:space="preserve">      住院支出</t>
  </si>
  <si>
    <t xml:space="preserve">     单位对职工家属的资助收入</t>
  </si>
  <si>
    <t xml:space="preserve">      门诊慢特病</t>
  </si>
  <si>
    <t xml:space="preserve">     集体扶持收入</t>
  </si>
  <si>
    <t xml:space="preserve">      普通门诊统筹</t>
  </si>
  <si>
    <t xml:space="preserve">     城乡医疗救助资助收入</t>
  </si>
  <si>
    <t xml:space="preserve">      其他</t>
  </si>
  <si>
    <t xml:space="preserve">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</si>
  <si>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</si>
  <si>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</si>
  <si>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</si>
  <si>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</si>
  <si>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>(一)按规定标准财政补助收入</t>
  </si>
  <si>
    <t xml:space="preserve">    （二）大病保险其他支出</t>
  </si>
  <si>
    <t xml:space="preserve">  1.中央财政补助收入</t>
  </si>
  <si>
    <t>三、其他支出</t>
  </si>
  <si>
    <t xml:space="preserve">  2.省级财政补助收入</t>
  </si>
  <si>
    <t xml:space="preserve">  3.市及市以下各级财政补助收入</t>
  </si>
  <si>
    <t>（二）对医保基金负担新冠病毒疫苗及接种费用的补助</t>
  </si>
  <si>
    <t>（三）其他财政收入</t>
  </si>
  <si>
    <t>小    计</t>
  </si>
  <si>
    <t>五、上级补助收入</t>
  </si>
  <si>
    <t>六、下级上解收入</t>
  </si>
  <si>
    <t>七、上年结余</t>
  </si>
  <si>
    <t>六、年末滚存结余</t>
  </si>
  <si>
    <t>总    计</t>
  </si>
  <si>
    <t>补充资料:基本医疗保险费收入中划入门诊统筹的金额为:</t>
  </si>
  <si>
    <t>元。</t>
  </si>
  <si>
    <t>注:1.“个人缴费收入”项反映城乡居民按照规定缴费标准缴纳的保费收入；</t>
  </si>
  <si>
    <t>2.“单位对职工家属的资助收入”项反映有条件的用人单位对职工家属参保缴费给予的资助；</t>
  </si>
  <si>
    <t>3.“集体扶持收入”项反映乡村集体经济组织对农民参保缴费给予的资助；</t>
  </si>
  <si>
    <t>4.“城乡医疗救助资助收入”项反映城乡医疗救助基金等资助参保对象缴纳的保费；</t>
  </si>
  <si>
    <t>5.“财政补贴收入”项反映各级政府给予城乡居民基本医疗保险基金的补助，包括按照规定补助标准和参保居民人数给予的缴费补助。</t>
  </si>
  <si>
    <t>6.“大病保险其他支出”项反映大病保险委托商保机构经办成本和利润支出项目。</t>
  </si>
  <si>
    <t>勾稽关系:1.基本医疗保险费收入个人缴费收入+单位对家属的资助收入+集体扶持收入+城乡医疗救助资助收入+其他；基本医疗保险待遇支出住院支出+门诊慢特病+门诊统筹+其他；</t>
  </si>
  <si>
    <t>纵向公式:1=2+3+4+5+6；7=8+9；10=11+15+16；11=12+13+14；18=1+7+10+17；23=18+20+21；27=23+25；27=54；28=29+30+31+32；36=37+38； 45=28+36+39; 50=45+47+48; 52=23+25-50;54=50+52。</t>
  </si>
  <si>
    <t>城乡医疗救助基金资产负债表</t>
  </si>
  <si>
    <t>年报10表</t>
  </si>
  <si>
    <t>行 号</t>
  </si>
  <si>
    <t>年末数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</si>
  <si>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</si>
  <si>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</si>
  <si>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</si>
  <si>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</si>
  <si>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</si>
  <si>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</si>
  <si>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</si>
  <si>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</si>
  <si>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</si>
  <si>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</si>
  <si>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      医疗救助基金</t>
  </si>
  <si>
    <t>纵向公式:1=2+3+4+5；6=7+8；9=10；9=1-6。</t>
  </si>
  <si>
    <t xml:space="preserve">       </t>
  </si>
  <si>
    <t>城乡医疗救助基金收支情况表</t>
  </si>
  <si>
    <t>年报11表</t>
  </si>
  <si>
    <t>金额</t>
  </si>
  <si>
    <t>一、财政补助收入</t>
  </si>
  <si>
    <t xml:space="preserve">  一、本年支出</t>
  </si>
  <si>
    <t>（一）一般公共预算安排</t>
  </si>
  <si>
    <t xml:space="preserve">    （一) 资助参保支出</t>
  </si>
  <si>
    <t xml:space="preserve">    其中:1.中央财政补助收入</t>
  </si>
  <si>
    <t xml:space="preserve">    （二) 住院救助支出</t>
  </si>
  <si>
    <t xml:space="preserve">          2.省级财政补助收入</t>
  </si>
  <si>
    <t xml:space="preserve">    （三）门诊救助支出</t>
  </si>
  <si>
    <t xml:space="preserve">          3.市县级财政补助收入</t>
  </si>
  <si>
    <t xml:space="preserve">    （四）其他支出</t>
  </si>
  <si>
    <t>（二）彩票公益金</t>
  </si>
  <si>
    <t xml:space="preserve">    其中:1.中央安排</t>
  </si>
  <si>
    <t xml:space="preserve">          2.省级安排</t>
  </si>
  <si>
    <t xml:space="preserve">          3.市县级安排</t>
  </si>
  <si>
    <t>三、其他资金收入</t>
  </si>
  <si>
    <t>四、上级补助收入</t>
  </si>
  <si>
    <t>二、补助下级支出</t>
  </si>
  <si>
    <t>五、下级上解收入</t>
  </si>
  <si>
    <t>三、上解上级支出</t>
  </si>
  <si>
    <t xml:space="preserve">  四、本年收支结余</t>
  </si>
  <si>
    <t>六、上年结余</t>
  </si>
  <si>
    <t xml:space="preserve">  五、年末滚存结余</t>
  </si>
  <si>
    <t>注:本表由医疗救助资金管理部门填报</t>
  </si>
  <si>
    <t>表内关系</t>
  </si>
  <si>
    <t xml:space="preserve">    1.本年收入小计=财政补助收入+利息收入+其他资金，本年收入合计=本年收入小计+上级补助收入+下级上解收入</t>
  </si>
  <si>
    <t xml:space="preserve">    2.本年支出小计=资助参保支出+住院救助支出+门诊救助支出+其他支出，本年支出合计=本年支出小计+补助下级支出+下级上解收入</t>
  </si>
  <si>
    <t xml:space="preserve">    3、上年结余+本年收支结余=年末滚存结余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</si>
</sst>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  <numFmt numFmtId="177" formatCode="#,##0.00_ ;\-#,##0.00"/>
  </numFmts>
  <fonts count="33">
    <font>
      <sz val="11"/>
      <color theme="1"/>
      <name val="宋体"/>
      <charset val="134"/>
      <scheme val="minor"/>
    </font>
    <font>
      <sz val="22"/>
      <color rgb="FF000000"/>
      <name val="黑体"/>
      <charset val="134"/>
    </font>
    <font>
      <sz val="10"/>
      <color rgb="FF000000"/>
      <name val="仿宋"/>
      <charset val="134"/>
    </font>
    <font>
      <sz val="10"/>
      <color rgb="FF000000"/>
      <name val="仿宋_GB2312"/>
      <charset val="134"/>
    </font>
    <font>
      <b/>
      <sz val="10"/>
      <color rgb="FF000000"/>
      <name val="仿宋"/>
      <charset val="134"/>
    </font>
    <font>
      <sz val="11"/>
      <color rgb="FF000000"/>
      <name val="仿宋"/>
      <charset val="134"/>
    </font>
    <font>
      <sz val="10"/>
      <color rgb="FF000000"/>
      <name val="宋体"/>
      <charset val="134"/>
    </font>
    <font>
      <sz val="24"/>
      <color rgb="FF000000"/>
      <name val="黑体"/>
      <charset val="134"/>
    </font>
    <font>
      <sz val="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8"/>
      <color rgb="FF000000"/>
      <name val="黑体"/>
      <charset val="134"/>
    </font>
    <font>
      <sz val="8"/>
      <color rgb="FF000000"/>
      <name val="仿宋"/>
      <charset val="134"/>
    </font>
    <font>
      <sz val="16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80FFFF"/>
        <bgColor rgb="FF80FFFF"/>
      </patternFill>
    </fill>
    <fill>
      <patternFill patternType="solid">
        <fgColor rgb="FFF1F67D"/>
        <bgColor rgb="FFF1F67D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176" fontId="2" fillId="3" borderId="3" xfId="0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 applyProtection="1">
      <alignment horizontal="right" vertical="center"/>
    </xf>
    <xf numFmtId="176" fontId="2" fillId="3" borderId="4" xfId="0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left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vertical="center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right" vertical="center"/>
    </xf>
    <xf numFmtId="176" fontId="2" fillId="0" borderId="4" xfId="0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 applyProtection="1">
      <alignment vertical="center"/>
    </xf>
    <xf numFmtId="176" fontId="2" fillId="0" borderId="9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176" fontId="2" fillId="0" borderId="2" xfId="0" applyNumberFormat="1" applyFont="1" applyFill="1" applyBorder="1" applyAlignment="1" applyProtection="1">
      <alignment horizontal="left" vertical="center"/>
    </xf>
    <xf numFmtId="176" fontId="2" fillId="3" borderId="2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49" fontId="11" fillId="0" borderId="0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3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177" fontId="6" fillId="0" borderId="0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/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253;&#34920;&#36164;&#26009;\2024&#24180;\2024&#24180;&#24180;&#25253;2025-02-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2024jb"/>
      <sheetName val="目录2024jb"/>
      <sheetName val="医疗资2024jb01"/>
      <sheetName val="医疗收支2024jb02"/>
      <sheetName val="医疗暂2024jb03"/>
      <sheetName val="其医资2024jb04"/>
      <sheetName val="其医收支2024jb05-1"/>
      <sheetName val="其医收支2024jb05-2"/>
      <sheetName val="其医暂2024jb06"/>
      <sheetName val="居民资2024jb07"/>
      <sheetName val="居民收支2024jb08"/>
      <sheetName val="居民医疗暂2024jb09"/>
      <sheetName val="医疗救助资产负债表2024jb10"/>
      <sheetName val="医疗救助收支表2024jb11"/>
      <sheetName val="补充资料表一2024jbb01"/>
      <sheetName val="补充资料表二2024jbb02"/>
      <sheetName val="补充资料表三2024jbb03"/>
      <sheetName val="补充资料表四2024jbb04"/>
    </sheetNames>
    <sheetDataSet>
      <sheetData sheetId="0"/>
      <sheetData sheetId="1"/>
      <sheetData sheetId="2"/>
      <sheetData sheetId="3">
        <row r="29">
          <cell r="E29">
            <v>115566589.63</v>
          </cell>
        </row>
        <row r="29">
          <cell r="G29">
            <v>57598034.66</v>
          </cell>
        </row>
        <row r="29">
          <cell r="L29">
            <v>149204128.8</v>
          </cell>
          <cell r="M29">
            <v>0</v>
          </cell>
          <cell r="N29">
            <v>65094775.82</v>
          </cell>
        </row>
      </sheetData>
      <sheetData sheetId="4">
        <row r="30">
          <cell r="C30">
            <v>1145212.07</v>
          </cell>
        </row>
        <row r="30">
          <cell r="F30">
            <v>50673312.86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D29">
            <v>171603193.8</v>
          </cell>
        </row>
        <row r="29">
          <cell r="H29">
            <v>209722810.47</v>
          </cell>
        </row>
      </sheetData>
      <sheetData sheetId="11">
        <row r="30">
          <cell r="C30">
            <v>5653508.65</v>
          </cell>
        </row>
        <row r="30">
          <cell r="F30">
            <v>115446475.83</v>
          </cell>
        </row>
      </sheetData>
      <sheetData sheetId="12"/>
      <sheetData sheetId="13">
        <row r="21">
          <cell r="B21">
            <v>15771900.02</v>
          </cell>
        </row>
        <row r="21">
          <cell r="D21">
            <v>4177839</v>
          </cell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A1" sqref="$A1:$XFD1048576"/>
    </sheetView>
  </sheetViews>
  <sheetFormatPr defaultColWidth="8" defaultRowHeight="14.25" customHeight="1" outlineLevelCol="3"/>
  <cols>
    <col min="1" max="1" width="10.7083333333333" style="28" customWidth="1"/>
    <col min="2" max="2" width="27.5666666666667" style="28" customWidth="1"/>
    <col min="3" max="3" width="34.2833333333333" style="28" customWidth="1"/>
    <col min="4" max="4" width="36.7083333333333" style="28" customWidth="1"/>
    <col min="5" max="16384" width="8" style="1"/>
  </cols>
  <sheetData>
    <row r="1" s="1" customFormat="1" ht="20.25" customHeight="1" spans="1:4">
      <c r="A1" s="63" t="s">
        <v>0</v>
      </c>
      <c r="B1" s="63"/>
      <c r="C1" s="63"/>
      <c r="D1" s="63"/>
    </row>
    <row r="2" s="1" customFormat="1" ht="15" customHeight="1" spans="1:4">
      <c r="A2" s="18"/>
      <c r="B2" s="18"/>
      <c r="C2" s="53"/>
      <c r="D2" s="5" t="s">
        <v>1</v>
      </c>
    </row>
    <row r="3" s="1" customFormat="1" ht="15" customHeight="1" spans="1:4">
      <c r="A3" s="21" t="s">
        <v>2</v>
      </c>
      <c r="B3" s="21" t="s">
        <v>3</v>
      </c>
      <c r="C3" s="64" t="s">
        <v>4</v>
      </c>
      <c r="D3" s="6" t="s">
        <v>5</v>
      </c>
    </row>
    <row r="4" s="1" customFormat="1" ht="22.5" customHeight="1" spans="1:4">
      <c r="A4" s="23" t="s">
        <v>6</v>
      </c>
      <c r="B4" s="23" t="s">
        <v>7</v>
      </c>
      <c r="C4" s="23" t="s">
        <v>8</v>
      </c>
      <c r="D4" s="23" t="s">
        <v>9</v>
      </c>
    </row>
    <row r="5" s="1" customFormat="1" ht="22.5" customHeight="1" spans="1:4">
      <c r="A5" s="24"/>
      <c r="B5" s="24"/>
      <c r="C5" s="24"/>
      <c r="D5" s="24"/>
    </row>
    <row r="6" s="1" customFormat="1" ht="22.5" customHeight="1" spans="1:4">
      <c r="A6" s="9">
        <v>1</v>
      </c>
      <c r="B6" s="10" t="s">
        <v>10</v>
      </c>
      <c r="C6" s="11">
        <f>ROUND(C7+C8+C9+C10+C11,2)</f>
        <v>173496489.32</v>
      </c>
      <c r="D6" s="11">
        <f>ROUND(D7+D8+D9+D10+D11,2)</f>
        <v>215444116.69</v>
      </c>
    </row>
    <row r="7" s="1" customFormat="1" ht="22.5" customHeight="1" spans="1:4">
      <c r="A7" s="9">
        <v>2</v>
      </c>
      <c r="B7" s="10" t="s">
        <v>11</v>
      </c>
      <c r="C7" s="12"/>
      <c r="D7" s="12"/>
    </row>
    <row r="8" s="1" customFormat="1" ht="22.5" customHeight="1" spans="1:4">
      <c r="A8" s="9">
        <v>3</v>
      </c>
      <c r="B8" s="10" t="s">
        <v>12</v>
      </c>
      <c r="C8" s="12">
        <v>20741217.72</v>
      </c>
      <c r="D8" s="12">
        <v>12045302.93</v>
      </c>
    </row>
    <row r="9" s="1" customFormat="1" ht="22.5" customHeight="1" spans="1:4">
      <c r="A9" s="9">
        <v>4</v>
      </c>
      <c r="B9" s="10" t="s">
        <v>13</v>
      </c>
      <c r="C9" s="12">
        <v>124648347.15</v>
      </c>
      <c r="D9" s="12">
        <v>152725500.9</v>
      </c>
    </row>
    <row r="10" s="1" customFormat="1" ht="22.5" customHeight="1" spans="1:4">
      <c r="A10" s="9">
        <v>5</v>
      </c>
      <c r="B10" s="10" t="s">
        <v>14</v>
      </c>
      <c r="C10" s="12">
        <v>28106924.45</v>
      </c>
      <c r="D10" s="11">
        <f>[1]医疗暂2024jb03!F30</f>
        <v>50673312.86</v>
      </c>
    </row>
    <row r="11" s="1" customFormat="1" ht="22.5" customHeight="1" spans="1:4">
      <c r="A11" s="9">
        <v>6</v>
      </c>
      <c r="B11" s="10" t="s">
        <v>15</v>
      </c>
      <c r="C11" s="12"/>
      <c r="D11" s="12"/>
    </row>
    <row r="12" s="1" customFormat="1" ht="22.5" customHeight="1" spans="1:4">
      <c r="A12" s="9">
        <v>7</v>
      </c>
      <c r="B12" s="10" t="s">
        <v>16</v>
      </c>
      <c r="C12" s="11">
        <f>ROUND(C13+C14,2)</f>
        <v>331865.03</v>
      </c>
      <c r="D12" s="11">
        <f>ROUND(D13+D14,2)</f>
        <v>1145212.07</v>
      </c>
    </row>
    <row r="13" s="1" customFormat="1" ht="22.5" customHeight="1" spans="1:4">
      <c r="A13" s="9">
        <v>8</v>
      </c>
      <c r="B13" s="10" t="s">
        <v>17</v>
      </c>
      <c r="C13" s="12">
        <v>331865.03</v>
      </c>
      <c r="D13" s="11">
        <f>[1]医疗暂2024jb03!C30</f>
        <v>1145212.07</v>
      </c>
    </row>
    <row r="14" s="1" customFormat="1" ht="22.5" customHeight="1" spans="1:4">
      <c r="A14" s="9">
        <v>9</v>
      </c>
      <c r="B14" s="10" t="s">
        <v>18</v>
      </c>
      <c r="C14" s="12"/>
      <c r="D14" s="12"/>
    </row>
    <row r="15" s="1" customFormat="1" ht="22.5" customHeight="1" spans="1:4">
      <c r="A15" s="9">
        <v>10</v>
      </c>
      <c r="B15" s="10" t="s">
        <v>19</v>
      </c>
      <c r="C15" s="11">
        <f>C6-C12</f>
        <v>173164624.29</v>
      </c>
      <c r="D15" s="11">
        <f>D6-D12</f>
        <v>214298904.62</v>
      </c>
    </row>
    <row r="16" s="1" customFormat="1" ht="22.5" customHeight="1" spans="1:4">
      <c r="A16" s="9">
        <v>11</v>
      </c>
      <c r="B16" s="10" t="s">
        <v>20</v>
      </c>
      <c r="C16" s="11">
        <f>[1]医疗收支2024jb02!E29</f>
        <v>115566589.63</v>
      </c>
      <c r="D16" s="11">
        <f>[1]医疗收支2024jb02!L29</f>
        <v>149204128.8</v>
      </c>
    </row>
    <row r="17" s="1" customFormat="1" ht="22.5" customHeight="1" spans="1:4">
      <c r="A17" s="9">
        <v>12</v>
      </c>
      <c r="B17" s="10" t="s">
        <v>21</v>
      </c>
      <c r="C17" s="11">
        <f>[1]医疗收支2024jb02!G29</f>
        <v>57598034.66</v>
      </c>
      <c r="D17" s="11">
        <f>[1]医疗收支2024jb02!N29</f>
        <v>65094775.82</v>
      </c>
    </row>
    <row r="18" s="1" customFormat="1" ht="22.5" customHeight="1" spans="1:4">
      <c r="A18" s="9">
        <v>13</v>
      </c>
      <c r="B18" s="10" t="s">
        <v>22</v>
      </c>
      <c r="C18" s="11">
        <f>[1]医疗收支2024jb02!F29</f>
        <v>0</v>
      </c>
      <c r="D18" s="11">
        <f>[1]医疗收支2024jb02!M29</f>
        <v>0</v>
      </c>
    </row>
    <row r="19" s="1" customFormat="1" ht="22.5" customHeight="1" spans="1:4">
      <c r="A19" s="25" t="s">
        <v>23</v>
      </c>
      <c r="B19" s="25"/>
      <c r="C19" s="26"/>
      <c r="D19" s="25"/>
    </row>
    <row r="20" s="1" customFormat="1" ht="15.75" customHeight="1" spans="1:4">
      <c r="A20" s="17" t="s">
        <v>24</v>
      </c>
      <c r="B20" s="17"/>
      <c r="C20" s="20"/>
      <c r="D20" s="17"/>
    </row>
    <row r="21" s="1" customFormat="1" ht="35.25" customHeight="1" spans="1:4">
      <c r="A21" s="43"/>
      <c r="B21" s="43"/>
      <c r="C21" s="43"/>
      <c r="D21" s="43"/>
    </row>
    <row r="23" s="1" customFormat="1" customHeight="1" spans="1:4">
      <c r="A23" s="18"/>
      <c r="B23" s="18"/>
      <c r="C23" s="53"/>
      <c r="D23" s="18"/>
    </row>
  </sheetData>
  <mergeCells count="9">
    <mergeCell ref="A1:D1"/>
    <mergeCell ref="A19:D19"/>
    <mergeCell ref="A20:D20"/>
    <mergeCell ref="A21:D21"/>
    <mergeCell ref="A23:D23"/>
    <mergeCell ref="A4:A5"/>
    <mergeCell ref="B4:B5"/>
    <mergeCell ref="C4:C5"/>
    <mergeCell ref="D4:D5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workbookViewId="0">
      <selection activeCell="A1" sqref="$A1:$XFD1048576"/>
    </sheetView>
  </sheetViews>
  <sheetFormatPr defaultColWidth="8" defaultRowHeight="14.25" customHeight="1"/>
  <cols>
    <col min="1" max="1" width="6.70833333333333" style="28" customWidth="1"/>
    <col min="2" max="2" width="29.5666666666667" style="49" customWidth="1"/>
    <col min="3" max="7" width="23.1416666666667" style="28" customWidth="1"/>
    <col min="8" max="8" width="6.70833333333333" style="50" customWidth="1"/>
    <col min="9" max="9" width="32.2833333333333" style="28" customWidth="1"/>
    <col min="10" max="14" width="23.1416666666667" style="28" customWidth="1"/>
    <col min="15" max="16384" width="8" style="1"/>
  </cols>
  <sheetData>
    <row r="1" s="1" customFormat="1" ht="35.25" customHeight="1" spans="1:14">
      <c r="A1" s="3" t="s">
        <v>25</v>
      </c>
      <c r="B1" s="51"/>
      <c r="C1" s="3"/>
      <c r="D1" s="52"/>
      <c r="E1" s="3"/>
      <c r="F1" s="3"/>
      <c r="G1" s="3"/>
      <c r="H1" s="3"/>
      <c r="I1" s="3"/>
      <c r="J1" s="3"/>
      <c r="K1" s="52"/>
      <c r="L1" s="3"/>
      <c r="M1" s="3"/>
      <c r="N1" s="3"/>
    </row>
    <row r="2" s="1" customFormat="1" ht="15" customHeight="1" spans="1:14">
      <c r="A2" s="18"/>
      <c r="B2" s="18"/>
      <c r="C2" s="53"/>
      <c r="D2" s="44"/>
      <c r="E2" s="44"/>
      <c r="F2" s="44"/>
      <c r="G2" s="44"/>
      <c r="H2" s="54"/>
      <c r="I2" s="44"/>
      <c r="J2" s="44"/>
      <c r="K2" s="44"/>
      <c r="L2" s="44"/>
      <c r="M2" s="44"/>
      <c r="N2" s="5" t="s">
        <v>26</v>
      </c>
    </row>
    <row r="3" s="1" customFormat="1" ht="21" customHeight="1" spans="1:14">
      <c r="A3" s="6" t="s">
        <v>2</v>
      </c>
      <c r="B3" s="6"/>
      <c r="C3" s="55" t="s">
        <v>3</v>
      </c>
      <c r="D3" s="55"/>
      <c r="E3" s="55"/>
      <c r="F3" s="6"/>
      <c r="G3" s="21" t="s">
        <v>4</v>
      </c>
      <c r="H3" s="22"/>
      <c r="I3" s="6"/>
      <c r="J3" s="22"/>
      <c r="K3" s="60"/>
      <c r="L3" s="22"/>
      <c r="M3" s="22"/>
      <c r="N3" s="6" t="s">
        <v>5</v>
      </c>
    </row>
    <row r="4" s="1" customFormat="1" customHeight="1" spans="1:14">
      <c r="A4" s="23" t="s">
        <v>27</v>
      </c>
      <c r="B4" s="23" t="s">
        <v>7</v>
      </c>
      <c r="C4" s="23" t="s">
        <v>28</v>
      </c>
      <c r="D4" s="30" t="s">
        <v>29</v>
      </c>
      <c r="E4" s="30"/>
      <c r="F4" s="9"/>
      <c r="G4" s="23" t="s">
        <v>30</v>
      </c>
      <c r="H4" s="23" t="s">
        <v>27</v>
      </c>
      <c r="I4" s="23" t="s">
        <v>31</v>
      </c>
      <c r="J4" s="23" t="s">
        <v>28</v>
      </c>
      <c r="K4" s="30" t="s">
        <v>29</v>
      </c>
      <c r="L4" s="30"/>
      <c r="M4" s="9"/>
      <c r="N4" s="61" t="s">
        <v>30</v>
      </c>
    </row>
    <row r="5" s="1" customFormat="1" ht="24" customHeight="1" spans="1:14">
      <c r="A5" s="24"/>
      <c r="B5" s="24"/>
      <c r="C5" s="24"/>
      <c r="D5" s="9" t="s">
        <v>32</v>
      </c>
      <c r="E5" s="9" t="s">
        <v>33</v>
      </c>
      <c r="F5" s="9" t="s">
        <v>34</v>
      </c>
      <c r="G5" s="24"/>
      <c r="H5" s="24"/>
      <c r="I5" s="24"/>
      <c r="J5" s="24"/>
      <c r="K5" s="9" t="s">
        <v>32</v>
      </c>
      <c r="L5" s="9" t="s">
        <v>33</v>
      </c>
      <c r="M5" s="9" t="s">
        <v>34</v>
      </c>
      <c r="N5" s="62"/>
    </row>
    <row r="6" s="1" customFormat="1" ht="23.25" customHeight="1" spans="1:14">
      <c r="A6" s="9">
        <v>1</v>
      </c>
      <c r="B6" s="9" t="s">
        <v>35</v>
      </c>
      <c r="C6" s="11">
        <f t="shared" ref="C6:G6" si="0">C7+C9</f>
        <v>103331342.5</v>
      </c>
      <c r="D6" s="11">
        <f t="shared" si="0"/>
        <v>72818370.66</v>
      </c>
      <c r="E6" s="11">
        <f t="shared" si="0"/>
        <v>72818370.66</v>
      </c>
      <c r="F6" s="11">
        <f t="shared" si="0"/>
        <v>0</v>
      </c>
      <c r="G6" s="11">
        <f t="shared" si="0"/>
        <v>30512971.84</v>
      </c>
      <c r="H6" s="9">
        <v>27</v>
      </c>
      <c r="I6" s="10" t="s">
        <v>36</v>
      </c>
      <c r="J6" s="11">
        <f t="shared" ref="J6:N6" si="1">J7+J15</f>
        <v>74011812.81</v>
      </c>
      <c r="K6" s="11">
        <f t="shared" si="1"/>
        <v>44641765.67</v>
      </c>
      <c r="L6" s="11">
        <f t="shared" si="1"/>
        <v>44641765.67</v>
      </c>
      <c r="M6" s="11">
        <f t="shared" si="1"/>
        <v>0</v>
      </c>
      <c r="N6" s="11">
        <f t="shared" si="1"/>
        <v>29370047.14</v>
      </c>
    </row>
    <row r="7" s="1" customFormat="1" ht="23.25" customHeight="1" spans="1:14">
      <c r="A7" s="9">
        <v>2</v>
      </c>
      <c r="B7" s="9" t="s">
        <v>37</v>
      </c>
      <c r="C7" s="11">
        <f t="shared" ref="C7:C9" si="2">D7+G7</f>
        <v>83662428.24</v>
      </c>
      <c r="D7" s="11">
        <f t="shared" ref="D7:D9" si="3">E7+F7</f>
        <v>72818370.66</v>
      </c>
      <c r="E7" s="12">
        <v>72818370.66</v>
      </c>
      <c r="F7" s="12"/>
      <c r="G7" s="12">
        <v>10844057.58</v>
      </c>
      <c r="H7" s="9">
        <v>28</v>
      </c>
      <c r="I7" s="10" t="s">
        <v>38</v>
      </c>
      <c r="J7" s="11">
        <f t="shared" ref="J7:N7" si="4">J8+J9+J10+J11+J12+J13+J14</f>
        <v>31034341.25</v>
      </c>
      <c r="K7" s="11">
        <f t="shared" si="4"/>
        <v>19286322.39</v>
      </c>
      <c r="L7" s="11">
        <f t="shared" si="4"/>
        <v>19286322.39</v>
      </c>
      <c r="M7" s="11">
        <f t="shared" si="4"/>
        <v>0</v>
      </c>
      <c r="N7" s="11">
        <f t="shared" si="4"/>
        <v>11748018.86</v>
      </c>
    </row>
    <row r="8" s="1" customFormat="1" ht="23.25" customHeight="1" spans="1:14">
      <c r="A8" s="9">
        <v>3</v>
      </c>
      <c r="B8" s="9" t="s">
        <v>39</v>
      </c>
      <c r="C8" s="11">
        <f t="shared" si="2"/>
        <v>3983925.15</v>
      </c>
      <c r="D8" s="11">
        <f t="shared" si="3"/>
        <v>3983925.15</v>
      </c>
      <c r="E8" s="12">
        <v>3983925.15</v>
      </c>
      <c r="F8" s="12"/>
      <c r="G8" s="12"/>
      <c r="H8" s="9">
        <v>29</v>
      </c>
      <c r="I8" s="10" t="s">
        <v>40</v>
      </c>
      <c r="J8" s="11">
        <f t="shared" ref="J8:J14" si="5">K8+N8</f>
        <v>12895762.44</v>
      </c>
      <c r="K8" s="11">
        <f t="shared" ref="K8:K14" si="6">L8+M8</f>
        <v>11158937.55</v>
      </c>
      <c r="L8" s="12">
        <v>11158937.55</v>
      </c>
      <c r="M8" s="12"/>
      <c r="N8" s="12">
        <v>1736824.89</v>
      </c>
    </row>
    <row r="9" s="1" customFormat="1" ht="23.25" customHeight="1" spans="1:14">
      <c r="A9" s="9">
        <v>4</v>
      </c>
      <c r="B9" s="9" t="s">
        <v>41</v>
      </c>
      <c r="C9" s="11">
        <f t="shared" si="2"/>
        <v>19668914.26</v>
      </c>
      <c r="D9" s="11">
        <f t="shared" si="3"/>
        <v>0</v>
      </c>
      <c r="E9" s="12"/>
      <c r="F9" s="12"/>
      <c r="G9" s="12">
        <v>19668914.26</v>
      </c>
      <c r="H9" s="9">
        <v>30</v>
      </c>
      <c r="I9" s="10" t="s">
        <v>42</v>
      </c>
      <c r="J9" s="11">
        <f t="shared" si="5"/>
        <v>1633094.07</v>
      </c>
      <c r="K9" s="11">
        <f t="shared" si="6"/>
        <v>1633094.07</v>
      </c>
      <c r="L9" s="12">
        <v>1633094.07</v>
      </c>
      <c r="M9" s="12"/>
      <c r="N9" s="12"/>
    </row>
    <row r="10" s="1" customFormat="1" ht="23.25" customHeight="1" spans="1:14">
      <c r="A10" s="9">
        <v>5</v>
      </c>
      <c r="B10" s="9" t="s">
        <v>43</v>
      </c>
      <c r="C10" s="11">
        <f t="shared" ref="C10:G10" si="7">C11+C12</f>
        <v>2630268.42</v>
      </c>
      <c r="D10" s="11">
        <f t="shared" si="7"/>
        <v>2068380</v>
      </c>
      <c r="E10" s="11">
        <f t="shared" si="7"/>
        <v>2068380</v>
      </c>
      <c r="F10" s="11">
        <f t="shared" si="7"/>
        <v>0</v>
      </c>
      <c r="G10" s="11">
        <f t="shared" si="7"/>
        <v>561888.42</v>
      </c>
      <c r="H10" s="9">
        <v>31</v>
      </c>
      <c r="I10" s="10" t="s">
        <v>44</v>
      </c>
      <c r="J10" s="11">
        <f t="shared" si="5"/>
        <v>8181026.01</v>
      </c>
      <c r="K10" s="11">
        <f t="shared" si="6"/>
        <v>4111597.24</v>
      </c>
      <c r="L10" s="12">
        <v>4111597.24</v>
      </c>
      <c r="M10" s="12"/>
      <c r="N10" s="12">
        <v>4069428.77</v>
      </c>
    </row>
    <row r="11" s="1" customFormat="1" ht="23.25" customHeight="1" spans="1:14">
      <c r="A11" s="9">
        <v>6</v>
      </c>
      <c r="B11" s="9" t="s">
        <v>45</v>
      </c>
      <c r="C11" s="11">
        <f t="shared" ref="C11:C18" si="8">D11+G11</f>
        <v>1870174.64</v>
      </c>
      <c r="D11" s="11">
        <f t="shared" ref="D11:D18" si="9">E11+F11</f>
        <v>1308286.22</v>
      </c>
      <c r="E11" s="12">
        <v>1308286.22</v>
      </c>
      <c r="F11" s="12"/>
      <c r="G11" s="12">
        <v>561888.42</v>
      </c>
      <c r="H11" s="9">
        <v>32</v>
      </c>
      <c r="I11" s="10" t="s">
        <v>46</v>
      </c>
      <c r="J11" s="11">
        <f t="shared" si="5"/>
        <v>5941765.2</v>
      </c>
      <c r="K11" s="11">
        <f t="shared" si="6"/>
        <v>0</v>
      </c>
      <c r="L11" s="12"/>
      <c r="M11" s="12"/>
      <c r="N11" s="12">
        <v>5941765.2</v>
      </c>
    </row>
    <row r="12" s="1" customFormat="1" ht="23.25" customHeight="1" spans="1:14">
      <c r="A12" s="9">
        <v>7</v>
      </c>
      <c r="B12" s="9" t="s">
        <v>47</v>
      </c>
      <c r="C12" s="11">
        <f t="shared" si="8"/>
        <v>760093.78</v>
      </c>
      <c r="D12" s="11">
        <f t="shared" si="9"/>
        <v>760093.78</v>
      </c>
      <c r="E12" s="12">
        <v>760093.78</v>
      </c>
      <c r="F12" s="12"/>
      <c r="G12" s="12"/>
      <c r="H12" s="9">
        <v>33</v>
      </c>
      <c r="I12" s="10" t="s">
        <v>48</v>
      </c>
      <c r="J12" s="11">
        <f t="shared" si="5"/>
        <v>448406.67</v>
      </c>
      <c r="K12" s="11">
        <f t="shared" si="6"/>
        <v>448406.67</v>
      </c>
      <c r="L12" s="12">
        <v>448406.67</v>
      </c>
      <c r="M12" s="12"/>
      <c r="N12" s="12"/>
    </row>
    <row r="13" s="1" customFormat="1" ht="23.25" customHeight="1" spans="1:14">
      <c r="A13" s="9">
        <v>8</v>
      </c>
      <c r="B13" s="9" t="s">
        <v>49</v>
      </c>
      <c r="C13" s="11">
        <f t="shared" si="8"/>
        <v>0</v>
      </c>
      <c r="D13" s="11">
        <f t="shared" si="9"/>
        <v>0</v>
      </c>
      <c r="E13" s="12"/>
      <c r="F13" s="12"/>
      <c r="G13" s="12"/>
      <c r="H13" s="9">
        <v>34</v>
      </c>
      <c r="I13" s="10" t="s">
        <v>50</v>
      </c>
      <c r="J13" s="11">
        <f t="shared" si="5"/>
        <v>1934286.86</v>
      </c>
      <c r="K13" s="11">
        <f t="shared" si="6"/>
        <v>1934286.86</v>
      </c>
      <c r="L13" s="12">
        <v>1934286.86</v>
      </c>
      <c r="M13" s="12"/>
      <c r="N13" s="12"/>
    </row>
    <row r="14" s="1" customFormat="1" ht="32.25" customHeight="1" spans="1:14">
      <c r="A14" s="9">
        <v>9</v>
      </c>
      <c r="B14" s="9" t="s">
        <v>51</v>
      </c>
      <c r="C14" s="11">
        <f t="shared" si="8"/>
        <v>0</v>
      </c>
      <c r="D14" s="11">
        <f t="shared" si="9"/>
        <v>0</v>
      </c>
      <c r="E14" s="12"/>
      <c r="F14" s="12"/>
      <c r="G14" s="12"/>
      <c r="H14" s="9">
        <v>35</v>
      </c>
      <c r="I14" s="10" t="s">
        <v>52</v>
      </c>
      <c r="J14" s="11">
        <f t="shared" si="5"/>
        <v>0</v>
      </c>
      <c r="K14" s="11">
        <f t="shared" si="6"/>
        <v>0</v>
      </c>
      <c r="L14" s="12"/>
      <c r="M14" s="12"/>
      <c r="N14" s="12"/>
    </row>
    <row r="15" s="1" customFormat="1" ht="23.25" customHeight="1" spans="1:14">
      <c r="A15" s="9">
        <v>10</v>
      </c>
      <c r="B15" s="9" t="s">
        <v>53</v>
      </c>
      <c r="C15" s="11">
        <f t="shared" si="8"/>
        <v>6899066.65</v>
      </c>
      <c r="D15" s="11">
        <f t="shared" si="9"/>
        <v>183051.65</v>
      </c>
      <c r="E15" s="12">
        <v>183051.65</v>
      </c>
      <c r="F15" s="12"/>
      <c r="G15" s="12">
        <v>6716015</v>
      </c>
      <c r="H15" s="9">
        <v>36</v>
      </c>
      <c r="I15" s="10" t="s">
        <v>54</v>
      </c>
      <c r="J15" s="11">
        <f t="shared" ref="J15:N15" si="10">J16+J17+J18+J19+J20</f>
        <v>42977471.56</v>
      </c>
      <c r="K15" s="11">
        <f t="shared" si="10"/>
        <v>25355443.28</v>
      </c>
      <c r="L15" s="11">
        <f t="shared" si="10"/>
        <v>25355443.28</v>
      </c>
      <c r="M15" s="11">
        <f t="shared" si="10"/>
        <v>0</v>
      </c>
      <c r="N15" s="11">
        <f t="shared" si="10"/>
        <v>17622028.28</v>
      </c>
    </row>
    <row r="16" s="1" customFormat="1" ht="23.25" customHeight="1" spans="1:14">
      <c r="A16" s="9">
        <v>11</v>
      </c>
      <c r="B16" s="9" t="s">
        <v>55</v>
      </c>
      <c r="C16" s="11">
        <f t="shared" si="8"/>
        <v>0</v>
      </c>
      <c r="D16" s="11">
        <f t="shared" si="9"/>
        <v>0</v>
      </c>
      <c r="E16" s="12"/>
      <c r="F16" s="12"/>
      <c r="G16" s="12"/>
      <c r="H16" s="9">
        <v>37</v>
      </c>
      <c r="I16" s="10" t="s">
        <v>40</v>
      </c>
      <c r="J16" s="11">
        <f t="shared" ref="J16:J23" si="11">K16+N16</f>
        <v>19343643.64</v>
      </c>
      <c r="K16" s="11">
        <f t="shared" ref="K16:K23" si="12">L16+M16</f>
        <v>16738406.32</v>
      </c>
      <c r="L16" s="12">
        <v>16738406.32</v>
      </c>
      <c r="M16" s="12"/>
      <c r="N16" s="12">
        <v>2605237.32</v>
      </c>
    </row>
    <row r="17" s="1" customFormat="1" ht="23.25" customHeight="1" spans="1:14">
      <c r="A17" s="9">
        <v>12</v>
      </c>
      <c r="B17" s="9" t="s">
        <v>56</v>
      </c>
      <c r="C17" s="11">
        <f t="shared" si="8"/>
        <v>0</v>
      </c>
      <c r="D17" s="11">
        <f t="shared" si="9"/>
        <v>0</v>
      </c>
      <c r="E17" s="12"/>
      <c r="F17" s="12"/>
      <c r="G17" s="12"/>
      <c r="H17" s="9">
        <v>38</v>
      </c>
      <c r="I17" s="10" t="s">
        <v>42</v>
      </c>
      <c r="J17" s="11">
        <f t="shared" si="11"/>
        <v>2449641.11</v>
      </c>
      <c r="K17" s="11">
        <f t="shared" si="12"/>
        <v>2449641.11</v>
      </c>
      <c r="L17" s="12">
        <v>2449641.11</v>
      </c>
      <c r="M17" s="12"/>
      <c r="N17" s="12"/>
    </row>
    <row r="18" s="1" customFormat="1" ht="23.25" customHeight="1" spans="1:14">
      <c r="A18" s="9">
        <v>13</v>
      </c>
      <c r="B18" s="9" t="s">
        <v>57</v>
      </c>
      <c r="C18" s="11">
        <f t="shared" si="8"/>
        <v>0</v>
      </c>
      <c r="D18" s="11">
        <f t="shared" si="9"/>
        <v>0</v>
      </c>
      <c r="E18" s="12"/>
      <c r="F18" s="12"/>
      <c r="G18" s="12"/>
      <c r="H18" s="9">
        <v>39</v>
      </c>
      <c r="I18" s="10" t="s">
        <v>44</v>
      </c>
      <c r="J18" s="11">
        <f t="shared" si="11"/>
        <v>12271539</v>
      </c>
      <c r="K18" s="11">
        <f t="shared" si="12"/>
        <v>6167395.85</v>
      </c>
      <c r="L18" s="12">
        <v>6167395.85</v>
      </c>
      <c r="M18" s="12"/>
      <c r="N18" s="12">
        <v>6104143.15</v>
      </c>
    </row>
    <row r="19" s="1" customFormat="1" ht="23.25" customHeight="1" spans="1:14">
      <c r="A19" s="9">
        <v>14</v>
      </c>
      <c r="B19" s="9"/>
      <c r="C19" s="56"/>
      <c r="D19" s="56"/>
      <c r="E19" s="56"/>
      <c r="F19" s="56"/>
      <c r="G19" s="56"/>
      <c r="H19" s="9">
        <v>40</v>
      </c>
      <c r="I19" s="10" t="s">
        <v>58</v>
      </c>
      <c r="J19" s="11">
        <f t="shared" si="11"/>
        <v>8912647.81</v>
      </c>
      <c r="K19" s="11">
        <f t="shared" si="12"/>
        <v>0</v>
      </c>
      <c r="L19" s="12"/>
      <c r="M19" s="12"/>
      <c r="N19" s="12">
        <v>8912647.81</v>
      </c>
    </row>
    <row r="20" s="1" customFormat="1" ht="23.25" customHeight="1" spans="1:14">
      <c r="A20" s="9">
        <v>15</v>
      </c>
      <c r="B20" s="9"/>
      <c r="C20" s="56"/>
      <c r="D20" s="56"/>
      <c r="E20" s="56"/>
      <c r="F20" s="56"/>
      <c r="G20" s="56"/>
      <c r="H20" s="9">
        <v>41</v>
      </c>
      <c r="I20" s="10" t="s">
        <v>59</v>
      </c>
      <c r="J20" s="11">
        <f t="shared" si="11"/>
        <v>0</v>
      </c>
      <c r="K20" s="11">
        <f t="shared" si="12"/>
        <v>0</v>
      </c>
      <c r="L20" s="12"/>
      <c r="M20" s="12"/>
      <c r="N20" s="12"/>
    </row>
    <row r="21" s="1" customFormat="1" ht="23.25" customHeight="1" spans="1:14">
      <c r="A21" s="9">
        <v>16</v>
      </c>
      <c r="B21" s="9"/>
      <c r="C21" s="56"/>
      <c r="D21" s="56"/>
      <c r="E21" s="56"/>
      <c r="F21" s="56"/>
      <c r="G21" s="56"/>
      <c r="H21" s="9">
        <v>42</v>
      </c>
      <c r="I21" s="10" t="s">
        <v>60</v>
      </c>
      <c r="J21" s="11">
        <f t="shared" si="11"/>
        <v>852080</v>
      </c>
      <c r="K21" s="11">
        <f t="shared" si="12"/>
        <v>120</v>
      </c>
      <c r="L21" s="12">
        <v>120</v>
      </c>
      <c r="M21" s="12"/>
      <c r="N21" s="12">
        <v>851960</v>
      </c>
    </row>
    <row r="22" s="1" customFormat="1" ht="23.25" customHeight="1" spans="1:14">
      <c r="A22" s="9">
        <v>17</v>
      </c>
      <c r="B22" s="9"/>
      <c r="C22" s="56"/>
      <c r="D22" s="56"/>
      <c r="E22" s="56"/>
      <c r="F22" s="56"/>
      <c r="G22" s="56"/>
      <c r="H22" s="9">
        <v>43</v>
      </c>
      <c r="I22" s="10" t="s">
        <v>61</v>
      </c>
      <c r="J22" s="11">
        <f t="shared" si="11"/>
        <v>0</v>
      </c>
      <c r="K22" s="11">
        <f t="shared" si="12"/>
        <v>0</v>
      </c>
      <c r="L22" s="12"/>
      <c r="M22" s="12"/>
      <c r="N22" s="12"/>
    </row>
    <row r="23" s="1" customFormat="1" ht="23.25" customHeight="1" spans="1:14">
      <c r="A23" s="9">
        <v>18</v>
      </c>
      <c r="B23" s="9" t="s">
        <v>62</v>
      </c>
      <c r="C23" s="11">
        <f t="shared" ref="C23:C26" si="13">D23+G23</f>
        <v>96757.11</v>
      </c>
      <c r="D23" s="11">
        <f t="shared" ref="D23:D26" si="14">E23+F23</f>
        <v>0</v>
      </c>
      <c r="E23" s="12"/>
      <c r="F23" s="12"/>
      <c r="G23" s="12">
        <v>96757.11</v>
      </c>
      <c r="H23" s="9">
        <v>44</v>
      </c>
      <c r="I23" s="10" t="s">
        <v>63</v>
      </c>
      <c r="J23" s="11">
        <f t="shared" si="11"/>
        <v>168884.07</v>
      </c>
      <c r="K23" s="11">
        <f t="shared" si="12"/>
        <v>0</v>
      </c>
      <c r="L23" s="12"/>
      <c r="M23" s="12"/>
      <c r="N23" s="12">
        <v>168884.07</v>
      </c>
    </row>
    <row r="24" s="1" customFormat="1" ht="23.25" customHeight="1" spans="1:14">
      <c r="A24" s="9">
        <v>19</v>
      </c>
      <c r="B24" s="9" t="s">
        <v>64</v>
      </c>
      <c r="C24" s="11">
        <f t="shared" ref="C24:G24" si="15">C6+C10+C13+C15+C17+C18+C23</f>
        <v>112957434.68</v>
      </c>
      <c r="D24" s="11">
        <f t="shared" si="15"/>
        <v>75069802.31</v>
      </c>
      <c r="E24" s="11">
        <f t="shared" si="15"/>
        <v>75069802.31</v>
      </c>
      <c r="F24" s="11">
        <f t="shared" si="15"/>
        <v>0</v>
      </c>
      <c r="G24" s="11">
        <f t="shared" si="15"/>
        <v>37887632.37</v>
      </c>
      <c r="H24" s="9">
        <v>45</v>
      </c>
      <c r="I24" s="10" t="s">
        <v>65</v>
      </c>
      <c r="J24" s="11">
        <f t="shared" ref="J24:N24" si="16">J6+J21+J23</f>
        <v>75032776.88</v>
      </c>
      <c r="K24" s="11">
        <f t="shared" si="16"/>
        <v>44641885.67</v>
      </c>
      <c r="L24" s="11">
        <f t="shared" si="16"/>
        <v>44641885.67</v>
      </c>
      <c r="M24" s="11">
        <f t="shared" si="16"/>
        <v>0</v>
      </c>
      <c r="N24" s="11">
        <f t="shared" si="16"/>
        <v>30390891.21</v>
      </c>
    </row>
    <row r="25" s="1" customFormat="1" ht="23.25" customHeight="1" spans="1:14">
      <c r="A25" s="9">
        <v>20</v>
      </c>
      <c r="B25" s="9" t="s">
        <v>66</v>
      </c>
      <c r="C25" s="11">
        <f t="shared" si="13"/>
        <v>8599903.46</v>
      </c>
      <c r="D25" s="11">
        <f t="shared" si="14"/>
        <v>8599903.46</v>
      </c>
      <c r="E25" s="12">
        <v>8599903.46</v>
      </c>
      <c r="F25" s="12"/>
      <c r="G25" s="12"/>
      <c r="H25" s="9">
        <v>46</v>
      </c>
      <c r="I25" s="10" t="s">
        <v>67</v>
      </c>
      <c r="J25" s="11">
        <f t="shared" ref="J25:J30" si="17">K25+N25</f>
        <v>0</v>
      </c>
      <c r="K25" s="11">
        <f t="shared" ref="K25:K30" si="18">L25+M25</f>
        <v>0</v>
      </c>
      <c r="L25" s="12"/>
      <c r="M25" s="12"/>
      <c r="N25" s="12"/>
    </row>
    <row r="26" s="1" customFormat="1" ht="23.25" customHeight="1" spans="1:14">
      <c r="A26" s="9">
        <v>21</v>
      </c>
      <c r="B26" s="9" t="s">
        <v>68</v>
      </c>
      <c r="C26" s="11">
        <f t="shared" si="13"/>
        <v>0</v>
      </c>
      <c r="D26" s="11">
        <f t="shared" si="14"/>
        <v>0</v>
      </c>
      <c r="E26" s="12"/>
      <c r="F26" s="12"/>
      <c r="G26" s="12"/>
      <c r="H26" s="9">
        <v>47</v>
      </c>
      <c r="I26" s="10" t="s">
        <v>69</v>
      </c>
      <c r="J26" s="11">
        <f t="shared" si="17"/>
        <v>5390280.93</v>
      </c>
      <c r="K26" s="11">
        <f t="shared" si="18"/>
        <v>5390280.93</v>
      </c>
      <c r="L26" s="12">
        <v>5390280.93</v>
      </c>
      <c r="M26" s="12"/>
      <c r="N26" s="12"/>
    </row>
    <row r="27" s="1" customFormat="1" ht="23.25" customHeight="1" spans="1:14">
      <c r="A27" s="9">
        <v>22</v>
      </c>
      <c r="B27" s="9" t="s">
        <v>70</v>
      </c>
      <c r="C27" s="11">
        <f t="shared" ref="C27:G27" si="19">C24+C25+C26</f>
        <v>121557338.14</v>
      </c>
      <c r="D27" s="11">
        <f t="shared" si="19"/>
        <v>83669705.77</v>
      </c>
      <c r="E27" s="11">
        <f t="shared" si="19"/>
        <v>83669705.77</v>
      </c>
      <c r="F27" s="11">
        <f t="shared" si="19"/>
        <v>0</v>
      </c>
      <c r="G27" s="11">
        <f t="shared" si="19"/>
        <v>37887632.37</v>
      </c>
      <c r="H27" s="9">
        <v>48</v>
      </c>
      <c r="I27" s="10" t="s">
        <v>71</v>
      </c>
      <c r="J27" s="11">
        <f t="shared" ref="J27:N27" si="20">J24+J25+J26</f>
        <v>80423057.81</v>
      </c>
      <c r="K27" s="11">
        <f t="shared" si="20"/>
        <v>50032166.6</v>
      </c>
      <c r="L27" s="11">
        <f t="shared" si="20"/>
        <v>50032166.6</v>
      </c>
      <c r="M27" s="11">
        <f t="shared" si="20"/>
        <v>0</v>
      </c>
      <c r="N27" s="11">
        <f t="shared" si="20"/>
        <v>30390891.21</v>
      </c>
    </row>
    <row r="28" s="1" customFormat="1" ht="23.25" customHeight="1" spans="1:14">
      <c r="A28" s="9">
        <v>23</v>
      </c>
      <c r="B28" s="9"/>
      <c r="C28" s="12"/>
      <c r="D28" s="12"/>
      <c r="E28" s="12"/>
      <c r="F28" s="12"/>
      <c r="G28" s="12"/>
      <c r="H28" s="9">
        <v>49</v>
      </c>
      <c r="I28" s="10" t="s">
        <v>72</v>
      </c>
      <c r="J28" s="11">
        <f t="shared" si="17"/>
        <v>41134280.33</v>
      </c>
      <c r="K28" s="11">
        <f t="shared" si="18"/>
        <v>33637539.17</v>
      </c>
      <c r="L28" s="11">
        <f t="shared" ref="L28:N28" si="21">E27-L27</f>
        <v>33637539.17</v>
      </c>
      <c r="M28" s="11">
        <f t="shared" si="21"/>
        <v>0</v>
      </c>
      <c r="N28" s="11">
        <f t="shared" si="21"/>
        <v>7496741.16</v>
      </c>
    </row>
    <row r="29" s="1" customFormat="1" ht="23.25" customHeight="1" spans="1:14">
      <c r="A29" s="9">
        <v>24</v>
      </c>
      <c r="B29" s="9" t="s">
        <v>73</v>
      </c>
      <c r="C29" s="11">
        <f>D29+G29</f>
        <v>173164624.29</v>
      </c>
      <c r="D29" s="11">
        <f>E29+F29</f>
        <v>115566589.63</v>
      </c>
      <c r="E29" s="12">
        <v>115566589.63</v>
      </c>
      <c r="F29" s="12"/>
      <c r="G29" s="12">
        <v>57598034.66</v>
      </c>
      <c r="H29" s="9">
        <v>50</v>
      </c>
      <c r="I29" s="10" t="s">
        <v>74</v>
      </c>
      <c r="J29" s="11">
        <f t="shared" si="17"/>
        <v>214298904.62</v>
      </c>
      <c r="K29" s="11">
        <f t="shared" si="18"/>
        <v>149204128.8</v>
      </c>
      <c r="L29" s="11">
        <f t="shared" ref="L29:N29" si="22">(E27+E29)-L27</f>
        <v>149204128.8</v>
      </c>
      <c r="M29" s="11">
        <f t="shared" si="22"/>
        <v>0</v>
      </c>
      <c r="N29" s="11">
        <f t="shared" si="22"/>
        <v>65094775.82</v>
      </c>
    </row>
    <row r="30" s="1" customFormat="1" ht="23.25" customHeight="1" spans="1:14">
      <c r="A30" s="9">
        <v>25</v>
      </c>
      <c r="B30" s="9"/>
      <c r="C30" s="12"/>
      <c r="D30" s="12"/>
      <c r="E30" s="12"/>
      <c r="F30" s="12"/>
      <c r="G30" s="12"/>
      <c r="H30" s="9">
        <v>51</v>
      </c>
      <c r="I30" s="10" t="s">
        <v>75</v>
      </c>
      <c r="J30" s="11">
        <f t="shared" si="17"/>
        <v>0</v>
      </c>
      <c r="K30" s="11">
        <f t="shared" si="18"/>
        <v>0</v>
      </c>
      <c r="L30" s="12"/>
      <c r="M30" s="12"/>
      <c r="N30" s="12"/>
    </row>
    <row r="31" s="1" customFormat="1" ht="23.25" customHeight="1" spans="1:14">
      <c r="A31" s="9">
        <v>26</v>
      </c>
      <c r="B31" s="9" t="s">
        <v>76</v>
      </c>
      <c r="C31" s="11">
        <f t="shared" ref="C31:G31" si="23">C27+C29</f>
        <v>294721962.43</v>
      </c>
      <c r="D31" s="11">
        <f t="shared" si="23"/>
        <v>199236295.4</v>
      </c>
      <c r="E31" s="11">
        <f t="shared" si="23"/>
        <v>199236295.4</v>
      </c>
      <c r="F31" s="11">
        <f t="shared" si="23"/>
        <v>0</v>
      </c>
      <c r="G31" s="11">
        <f t="shared" si="23"/>
        <v>95485667.03</v>
      </c>
      <c r="H31" s="9">
        <v>52</v>
      </c>
      <c r="I31" s="10" t="s">
        <v>76</v>
      </c>
      <c r="J31" s="11">
        <f t="shared" ref="J31:N31" si="24">J27+J29</f>
        <v>294721962.43</v>
      </c>
      <c r="K31" s="11">
        <f t="shared" si="24"/>
        <v>199236295.4</v>
      </c>
      <c r="L31" s="11">
        <f t="shared" si="24"/>
        <v>199236295.4</v>
      </c>
      <c r="M31" s="11">
        <f t="shared" si="24"/>
        <v>0</v>
      </c>
      <c r="N31" s="11">
        <f t="shared" si="24"/>
        <v>95485667.03</v>
      </c>
    </row>
    <row r="32" s="1" customFormat="1" ht="24" customHeight="1" spans="1:14">
      <c r="A32" s="17" t="s">
        <v>77</v>
      </c>
      <c r="B32" s="57"/>
      <c r="C32" s="40"/>
      <c r="D32" s="40"/>
      <c r="E32" s="40"/>
      <c r="F32" s="40"/>
      <c r="G32" s="40"/>
      <c r="H32" s="20"/>
      <c r="I32" s="17"/>
      <c r="J32" s="40"/>
      <c r="K32" s="40"/>
      <c r="L32" s="40"/>
      <c r="M32" s="40"/>
      <c r="N32" s="40"/>
    </row>
    <row r="33" s="1" customFormat="1" customHeight="1" spans="1:14">
      <c r="A33" s="17" t="s">
        <v>78</v>
      </c>
      <c r="B33" s="57"/>
      <c r="C33" s="40"/>
      <c r="D33" s="40"/>
      <c r="E33" s="40"/>
      <c r="F33" s="40"/>
      <c r="G33" s="40"/>
      <c r="H33" s="20"/>
      <c r="I33" s="17"/>
      <c r="J33" s="40"/>
      <c r="K33" s="40"/>
      <c r="L33" s="40"/>
      <c r="M33" s="40"/>
      <c r="N33" s="40"/>
    </row>
    <row r="34" s="1" customFormat="1" ht="24" customHeight="1" spans="1:14">
      <c r="A34" s="17" t="s">
        <v>79</v>
      </c>
      <c r="B34" s="57"/>
      <c r="C34" s="40"/>
      <c r="D34" s="40"/>
      <c r="E34" s="40"/>
      <c r="F34" s="40"/>
      <c r="G34" s="40"/>
      <c r="H34" s="20"/>
      <c r="I34" s="17"/>
      <c r="J34" s="40"/>
      <c r="K34" s="40"/>
      <c r="L34" s="40"/>
      <c r="M34" s="40"/>
      <c r="N34" s="40"/>
    </row>
    <row r="35" s="1" customFormat="1" customHeight="1" spans="1:14">
      <c r="A35" s="17" t="s">
        <v>80</v>
      </c>
      <c r="B35" s="57"/>
      <c r="C35" s="40"/>
      <c r="D35" s="40"/>
      <c r="E35" s="40"/>
      <c r="F35" s="40"/>
      <c r="G35" s="40"/>
      <c r="H35" s="20"/>
      <c r="I35" s="17"/>
      <c r="J35" s="40"/>
      <c r="K35" s="40"/>
      <c r="L35" s="40"/>
      <c r="M35" s="40"/>
      <c r="N35" s="40"/>
    </row>
    <row r="36" s="1" customFormat="1" customHeight="1" spans="1:14">
      <c r="A36" s="17"/>
      <c r="B36" s="57"/>
      <c r="C36" s="40"/>
      <c r="D36" s="40"/>
      <c r="E36" s="40"/>
      <c r="F36" s="40"/>
      <c r="G36" s="40"/>
      <c r="H36" s="20"/>
      <c r="I36" s="17"/>
      <c r="J36" s="40"/>
      <c r="K36" s="40"/>
      <c r="L36" s="40"/>
      <c r="M36" s="40"/>
      <c r="N36" s="40"/>
    </row>
    <row r="37" s="1" customFormat="1" customHeight="1" spans="1:14">
      <c r="A37" s="17" t="s">
        <v>81</v>
      </c>
      <c r="B37" s="57"/>
      <c r="C37" s="40"/>
      <c r="D37" s="40"/>
      <c r="E37" s="40"/>
      <c r="F37" s="40"/>
      <c r="G37" s="40"/>
      <c r="H37" s="20"/>
      <c r="I37" s="17"/>
      <c r="J37" s="40"/>
      <c r="K37" s="40"/>
      <c r="L37" s="40"/>
      <c r="M37" s="40"/>
      <c r="N37" s="40"/>
    </row>
    <row r="38" s="1" customFormat="1" customHeight="1" spans="1:14">
      <c r="A38" s="18"/>
      <c r="B38" s="58"/>
      <c r="C38" s="59"/>
      <c r="D38" s="59"/>
      <c r="E38" s="59"/>
      <c r="F38" s="59"/>
      <c r="G38" s="59"/>
      <c r="H38" s="53"/>
      <c r="I38" s="18"/>
      <c r="J38" s="59"/>
      <c r="K38" s="59"/>
      <c r="L38" s="59"/>
      <c r="M38" s="59"/>
      <c r="N38" s="59"/>
    </row>
  </sheetData>
  <mergeCells count="20">
    <mergeCell ref="A1:N1"/>
    <mergeCell ref="A3:B3"/>
    <mergeCell ref="C3:E3"/>
    <mergeCell ref="D4:F4"/>
    <mergeCell ref="K4:M4"/>
    <mergeCell ref="A32:N32"/>
    <mergeCell ref="A33:N33"/>
    <mergeCell ref="A34:N34"/>
    <mergeCell ref="A35:N35"/>
    <mergeCell ref="A36:N36"/>
    <mergeCell ref="A37:N37"/>
    <mergeCell ref="A38:N38"/>
    <mergeCell ref="A4:A5"/>
    <mergeCell ref="B4:B5"/>
    <mergeCell ref="C4:C5"/>
    <mergeCell ref="G4:G5"/>
    <mergeCell ref="H4:H5"/>
    <mergeCell ref="I4:I5"/>
    <mergeCell ref="J4:J5"/>
    <mergeCell ref="N4:N5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D29" sqref="D29"/>
    </sheetView>
  </sheetViews>
  <sheetFormatPr defaultColWidth="8" defaultRowHeight="14.25" customHeight="1" outlineLevelCol="3"/>
  <cols>
    <col min="1" max="1" width="10.7083333333333" style="28" customWidth="1"/>
    <col min="2" max="2" width="18.7083333333333" style="28" customWidth="1"/>
    <col min="3" max="4" width="26.7083333333333" style="28" customWidth="1"/>
    <col min="5" max="16384" width="8" style="1"/>
  </cols>
  <sheetData>
    <row r="1" s="1" customFormat="1" ht="57.75" customHeight="1" spans="1:4">
      <c r="A1" s="45" t="s">
        <v>82</v>
      </c>
      <c r="B1" s="45"/>
      <c r="C1" s="45"/>
      <c r="D1" s="45"/>
    </row>
    <row r="2" s="1" customFormat="1" ht="18.75" customHeight="1" spans="1:4">
      <c r="A2" s="5"/>
      <c r="B2" s="5"/>
      <c r="C2" s="5"/>
      <c r="D2" s="5" t="s">
        <v>83</v>
      </c>
    </row>
    <row r="3" s="1" customFormat="1" ht="15.75" customHeight="1" spans="1:4">
      <c r="A3" s="46" t="s">
        <v>2</v>
      </c>
      <c r="B3" s="47" t="s">
        <v>3</v>
      </c>
      <c r="C3" s="48" t="s">
        <v>4</v>
      </c>
      <c r="D3" s="5" t="s">
        <v>5</v>
      </c>
    </row>
    <row r="4" s="1" customFormat="1" customHeight="1" spans="1:4">
      <c r="A4" s="23" t="s">
        <v>84</v>
      </c>
      <c r="B4" s="23" t="s">
        <v>85</v>
      </c>
      <c r="C4" s="23" t="s">
        <v>8</v>
      </c>
      <c r="D4" s="23" t="s">
        <v>9</v>
      </c>
    </row>
    <row r="5" s="1" customFormat="1" customHeight="1" spans="1:4">
      <c r="A5" s="24"/>
      <c r="B5" s="24"/>
      <c r="C5" s="24"/>
      <c r="D5" s="24"/>
    </row>
    <row r="6" s="1" customFormat="1" ht="18.75" customHeight="1" spans="1:4">
      <c r="A6" s="9">
        <v>1</v>
      </c>
      <c r="B6" s="10" t="s">
        <v>10</v>
      </c>
      <c r="C6" s="11">
        <f>C7+C8+C9+C10</f>
        <v>176941786.62</v>
      </c>
      <c r="D6" s="11">
        <f>D7+D8+D9+D10</f>
        <v>215376319.12</v>
      </c>
    </row>
    <row r="7" s="1" customFormat="1" ht="18.75" customHeight="1" spans="1:4">
      <c r="A7" s="9">
        <v>2</v>
      </c>
      <c r="B7" s="10" t="s">
        <v>86</v>
      </c>
      <c r="C7" s="12"/>
      <c r="D7" s="12"/>
    </row>
    <row r="8" s="1" customFormat="1" ht="18.75" customHeight="1" spans="1:4">
      <c r="A8" s="9">
        <v>3</v>
      </c>
      <c r="B8" s="10" t="s">
        <v>87</v>
      </c>
      <c r="C8" s="12">
        <v>31739881.8</v>
      </c>
      <c r="D8" s="12">
        <v>35947233.39</v>
      </c>
    </row>
    <row r="9" s="1" customFormat="1" ht="18.75" customHeight="1" spans="1:4">
      <c r="A9" s="9">
        <v>4</v>
      </c>
      <c r="B9" s="10" t="s">
        <v>88</v>
      </c>
      <c r="C9" s="12">
        <v>73226941.79</v>
      </c>
      <c r="D9" s="12">
        <v>63982609.9</v>
      </c>
    </row>
    <row r="10" s="1" customFormat="1" ht="18.75" customHeight="1" spans="1:4">
      <c r="A10" s="9">
        <v>5</v>
      </c>
      <c r="B10" s="10" t="s">
        <v>89</v>
      </c>
      <c r="C10" s="12">
        <v>71974963.03</v>
      </c>
      <c r="D10" s="11">
        <f>[1]居民医疗暂2024jb09!F30</f>
        <v>115446475.83</v>
      </c>
    </row>
    <row r="11" s="1" customFormat="1" ht="18.75" customHeight="1" spans="1:4">
      <c r="A11" s="9">
        <v>6</v>
      </c>
      <c r="B11" s="10" t="s">
        <v>16</v>
      </c>
      <c r="C11" s="11">
        <f>C12+C13</f>
        <v>5338592.82</v>
      </c>
      <c r="D11" s="11">
        <f>D12+D13</f>
        <v>5653508.65</v>
      </c>
    </row>
    <row r="12" s="1" customFormat="1" ht="18.75" customHeight="1" spans="1:4">
      <c r="A12" s="9">
        <v>7</v>
      </c>
      <c r="B12" s="10" t="s">
        <v>90</v>
      </c>
      <c r="C12" s="12">
        <v>5338592.82</v>
      </c>
      <c r="D12" s="11">
        <f>[1]居民医疗暂2024jb09!C30</f>
        <v>5653508.65</v>
      </c>
    </row>
    <row r="13" s="1" customFormat="1" ht="18.75" customHeight="1" spans="1:4">
      <c r="A13" s="9">
        <v>8</v>
      </c>
      <c r="B13" s="10" t="s">
        <v>91</v>
      </c>
      <c r="C13" s="12"/>
      <c r="D13" s="12"/>
    </row>
    <row r="14" s="1" customFormat="1" ht="18.75" customHeight="1" spans="1:4">
      <c r="A14" s="9">
        <v>9</v>
      </c>
      <c r="B14" s="10" t="s">
        <v>19</v>
      </c>
      <c r="C14" s="11">
        <f>[1]居民收支2024jb08!D29</f>
        <v>171603193.8</v>
      </c>
      <c r="D14" s="11">
        <f>[1]居民收支2024jb08!H29</f>
        <v>209722810.47</v>
      </c>
    </row>
    <row r="15" s="44" customFormat="1" ht="18.75" customHeight="1" spans="1:4">
      <c r="A15" s="9">
        <v>10</v>
      </c>
      <c r="B15" s="10" t="s">
        <v>92</v>
      </c>
      <c r="C15" s="12">
        <v>171603193.8</v>
      </c>
      <c r="D15" s="12">
        <v>209722810.47</v>
      </c>
    </row>
    <row r="16" s="1" customFormat="1" ht="18.75" customHeight="1" spans="1:4">
      <c r="A16" s="9">
        <v>11</v>
      </c>
      <c r="B16" s="10" t="s">
        <v>93</v>
      </c>
      <c r="C16" s="12"/>
      <c r="D16" s="12"/>
    </row>
    <row r="17" s="1" customFormat="1" ht="18.75" customHeight="1" spans="1:4">
      <c r="A17" s="25" t="s">
        <v>23</v>
      </c>
      <c r="B17" s="25"/>
      <c r="C17" s="25"/>
      <c r="D17" s="25"/>
    </row>
    <row r="18" s="1" customFormat="1" ht="13.5" customHeight="1" spans="1:4">
      <c r="A18" s="17" t="s">
        <v>94</v>
      </c>
      <c r="B18" s="17"/>
      <c r="C18" s="17"/>
      <c r="D18" s="17"/>
    </row>
    <row r="19" s="1" customFormat="1" ht="13.5" customHeight="1" spans="1:4">
      <c r="A19" s="17"/>
      <c r="B19" s="17"/>
      <c r="C19" s="17"/>
      <c r="D19" s="17"/>
    </row>
    <row r="20" s="1" customFormat="1" ht="13.5" customHeight="1" spans="1:4">
      <c r="A20" s="17" t="s">
        <v>81</v>
      </c>
      <c r="B20" s="17"/>
      <c r="C20" s="17"/>
      <c r="D20" s="17"/>
    </row>
    <row r="23" s="1" customFormat="1" customHeight="1" spans="1:4">
      <c r="A23" s="18"/>
      <c r="B23" s="18"/>
      <c r="C23" s="18"/>
      <c r="D23" s="18"/>
    </row>
  </sheetData>
  <mergeCells count="10">
    <mergeCell ref="A1:D1"/>
    <mergeCell ref="A17:D17"/>
    <mergeCell ref="A18:D18"/>
    <mergeCell ref="A19:D19"/>
    <mergeCell ref="A20:D20"/>
    <mergeCell ref="A23:D23"/>
    <mergeCell ref="A4:A5"/>
    <mergeCell ref="B4:B5"/>
    <mergeCell ref="C4:C5"/>
    <mergeCell ref="D4:D5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A1" sqref="$A1:$XFD1048576"/>
    </sheetView>
  </sheetViews>
  <sheetFormatPr defaultColWidth="8" defaultRowHeight="14.25" customHeight="1"/>
  <cols>
    <col min="1" max="2" width="10.7083333333333" style="28" customWidth="1"/>
    <col min="3" max="3" width="31.425" style="28" customWidth="1"/>
    <col min="4" max="4" width="28.425" style="28" customWidth="1"/>
    <col min="5" max="5" width="9.14166666666667" style="28" customWidth="1"/>
    <col min="6" max="6" width="12.2833333333333" style="28" customWidth="1"/>
    <col min="7" max="7" width="29" style="28" customWidth="1"/>
    <col min="8" max="8" width="36.7083333333333" style="28" customWidth="1"/>
    <col min="9" max="9" width="8" style="1" customWidth="1"/>
    <col min="10" max="16384" width="8" style="1"/>
  </cols>
  <sheetData>
    <row r="1" s="1" customFormat="1" ht="60" customHeight="1" spans="1:8">
      <c r="A1" s="3" t="s">
        <v>95</v>
      </c>
      <c r="B1" s="3"/>
      <c r="C1" s="3"/>
      <c r="D1" s="3"/>
      <c r="E1" s="3"/>
      <c r="F1" s="3"/>
      <c r="G1" s="3"/>
      <c r="H1" s="3"/>
    </row>
    <row r="2" s="1" customFormat="1" ht="15" customHeight="1" spans="1:8">
      <c r="A2" s="20"/>
      <c r="B2" s="20"/>
      <c r="C2" s="20"/>
      <c r="D2" s="20"/>
      <c r="E2" s="20"/>
      <c r="F2" s="20"/>
      <c r="G2" s="5"/>
      <c r="H2" s="5" t="s">
        <v>96</v>
      </c>
    </row>
    <row r="3" s="1" customFormat="1" ht="15" customHeight="1" spans="1:8">
      <c r="A3" s="6" t="s">
        <v>2</v>
      </c>
      <c r="B3" s="21" t="s">
        <v>3</v>
      </c>
      <c r="C3" s="21"/>
      <c r="D3" s="6"/>
      <c r="E3" s="6" t="s">
        <v>4</v>
      </c>
      <c r="F3" s="29"/>
      <c r="G3" s="6"/>
      <c r="H3" s="6" t="s">
        <v>5</v>
      </c>
    </row>
    <row r="4" s="1" customFormat="1" ht="15" customHeight="1" spans="1:8">
      <c r="A4" s="9" t="s">
        <v>27</v>
      </c>
      <c r="B4" s="30" t="s">
        <v>97</v>
      </c>
      <c r="C4" s="9"/>
      <c r="D4" s="9" t="s">
        <v>98</v>
      </c>
      <c r="E4" s="9" t="s">
        <v>27</v>
      </c>
      <c r="F4" s="30" t="s">
        <v>97</v>
      </c>
      <c r="G4" s="9"/>
      <c r="H4" s="9" t="s">
        <v>98</v>
      </c>
    </row>
    <row r="5" s="1" customFormat="1" ht="15" customHeight="1" spans="1:8">
      <c r="A5" s="9">
        <v>1</v>
      </c>
      <c r="B5" s="30" t="s">
        <v>35</v>
      </c>
      <c r="C5" s="9"/>
      <c r="D5" s="11">
        <f>D6+D7+D8+D9+D10</f>
        <v>122471383</v>
      </c>
      <c r="E5" s="9">
        <v>28</v>
      </c>
      <c r="F5" s="30" t="s">
        <v>36</v>
      </c>
      <c r="G5" s="9"/>
      <c r="H5" s="11">
        <f>H6+H7+H8+H9</f>
        <v>279049594.52</v>
      </c>
    </row>
    <row r="6" s="1" customFormat="1" ht="15" customHeight="1" spans="1:8">
      <c r="A6" s="9">
        <v>2</v>
      </c>
      <c r="B6" s="30" t="s">
        <v>99</v>
      </c>
      <c r="C6" s="9"/>
      <c r="D6" s="12">
        <v>116741393</v>
      </c>
      <c r="E6" s="9">
        <v>29</v>
      </c>
      <c r="F6" s="30" t="s">
        <v>100</v>
      </c>
      <c r="G6" s="9"/>
      <c r="H6" s="31">
        <v>229975529.81</v>
      </c>
    </row>
    <row r="7" s="1" customFormat="1" ht="15" customHeight="1" spans="1:8">
      <c r="A7" s="9">
        <v>3</v>
      </c>
      <c r="B7" s="30" t="s">
        <v>101</v>
      </c>
      <c r="C7" s="9"/>
      <c r="D7" s="12"/>
      <c r="E7" s="9">
        <v>30</v>
      </c>
      <c r="F7" s="30" t="s">
        <v>102</v>
      </c>
      <c r="G7" s="9"/>
      <c r="H7" s="31"/>
    </row>
    <row r="8" s="1" customFormat="1" ht="15" customHeight="1" spans="1:8">
      <c r="A8" s="9">
        <v>4</v>
      </c>
      <c r="B8" s="30" t="s">
        <v>103</v>
      </c>
      <c r="C8" s="9"/>
      <c r="D8" s="12"/>
      <c r="E8" s="9">
        <v>31</v>
      </c>
      <c r="F8" s="30" t="s">
        <v>104</v>
      </c>
      <c r="G8" s="9"/>
      <c r="H8" s="31">
        <v>49074064.71</v>
      </c>
    </row>
    <row r="9" s="1" customFormat="1" ht="15" customHeight="1" spans="1:8">
      <c r="A9" s="9">
        <v>5</v>
      </c>
      <c r="B9" s="30" t="s">
        <v>105</v>
      </c>
      <c r="C9" s="9"/>
      <c r="D9" s="12">
        <v>5729990</v>
      </c>
      <c r="E9" s="9">
        <v>32</v>
      </c>
      <c r="F9" s="30" t="s">
        <v>106</v>
      </c>
      <c r="G9" s="9"/>
      <c r="H9" s="12"/>
    </row>
    <row r="10" s="1" customFormat="1" ht="15" customHeight="1" spans="1:8">
      <c r="A10" s="9">
        <v>6</v>
      </c>
      <c r="B10" s="30" t="s">
        <v>107</v>
      </c>
      <c r="C10" s="9"/>
      <c r="D10" s="12"/>
      <c r="E10" s="9">
        <v>33</v>
      </c>
      <c r="F10" s="30"/>
      <c r="G10" s="9"/>
      <c r="H10" s="12"/>
    </row>
    <row r="11" s="1" customFormat="1" ht="15" customHeight="1" spans="1:8">
      <c r="A11" s="9">
        <v>7</v>
      </c>
      <c r="B11" s="30" t="s">
        <v>43</v>
      </c>
      <c r="C11" s="9"/>
      <c r="D11" s="11">
        <f>D12+D13</f>
        <v>1094672.76</v>
      </c>
      <c r="E11" s="9">
        <v>34</v>
      </c>
      <c r="F11" s="30"/>
      <c r="G11" s="9"/>
      <c r="H11" s="12"/>
    </row>
    <row r="12" s="1" customFormat="1" ht="15" customHeight="1" spans="1:8">
      <c r="A12" s="9">
        <v>8</v>
      </c>
      <c r="B12" s="30" t="s">
        <v>108</v>
      </c>
      <c r="C12" s="9"/>
      <c r="D12" s="12">
        <v>138034.3</v>
      </c>
      <c r="E12" s="9">
        <v>35</v>
      </c>
      <c r="F12" s="30"/>
      <c r="G12" s="9"/>
      <c r="H12" s="12"/>
    </row>
    <row r="13" s="1" customFormat="1" ht="15" customHeight="1" spans="1:8">
      <c r="A13" s="9">
        <v>9</v>
      </c>
      <c r="B13" s="30" t="s">
        <v>109</v>
      </c>
      <c r="C13" s="9"/>
      <c r="D13" s="12">
        <v>956638.46</v>
      </c>
      <c r="E13" s="9">
        <v>36</v>
      </c>
      <c r="F13" s="30" t="s">
        <v>110</v>
      </c>
      <c r="G13" s="9"/>
      <c r="H13" s="11">
        <f>H14+H15</f>
        <v>15090870</v>
      </c>
    </row>
    <row r="14" s="1" customFormat="1" ht="15" customHeight="1" spans="1:8">
      <c r="A14" s="9">
        <v>10</v>
      </c>
      <c r="B14" s="30" t="s">
        <v>49</v>
      </c>
      <c r="C14" s="9"/>
      <c r="D14" s="11">
        <f>D15+D19+D20</f>
        <v>195431312</v>
      </c>
      <c r="E14" s="9">
        <v>37</v>
      </c>
      <c r="F14" s="30" t="s">
        <v>111</v>
      </c>
      <c r="G14" s="9"/>
      <c r="H14" s="12">
        <v>15090870</v>
      </c>
    </row>
    <row r="15" s="1" customFormat="1" ht="15" customHeight="1" spans="1:8">
      <c r="A15" s="9">
        <v>11</v>
      </c>
      <c r="B15" s="30" t="s">
        <v>112</v>
      </c>
      <c r="C15" s="9"/>
      <c r="D15" s="11">
        <f>D16+D17+D18</f>
        <v>195431312</v>
      </c>
      <c r="E15" s="9">
        <v>38</v>
      </c>
      <c r="F15" s="30" t="s">
        <v>113</v>
      </c>
      <c r="G15" s="9"/>
      <c r="H15" s="12"/>
    </row>
    <row r="16" s="1" customFormat="1" ht="15" customHeight="1" spans="1:8">
      <c r="A16" s="9">
        <v>12</v>
      </c>
      <c r="B16" s="30" t="s">
        <v>114</v>
      </c>
      <c r="C16" s="9"/>
      <c r="D16" s="12">
        <v>156329400</v>
      </c>
      <c r="E16" s="9">
        <v>39</v>
      </c>
      <c r="F16" s="30" t="s">
        <v>115</v>
      </c>
      <c r="G16" s="9"/>
      <c r="H16" s="32">
        <v>834.5</v>
      </c>
    </row>
    <row r="17" s="1" customFormat="1" ht="15" customHeight="1" spans="1:9">
      <c r="A17" s="9">
        <v>13</v>
      </c>
      <c r="B17" s="30" t="s">
        <v>116</v>
      </c>
      <c r="C17" s="9"/>
      <c r="D17" s="12">
        <v>31253800</v>
      </c>
      <c r="E17" s="9">
        <v>40</v>
      </c>
      <c r="F17" s="30"/>
      <c r="G17" s="9"/>
      <c r="H17" s="33"/>
      <c r="I17" s="43"/>
    </row>
    <row r="18" s="1" customFormat="1" ht="15" customHeight="1" spans="1:8">
      <c r="A18" s="9">
        <v>14</v>
      </c>
      <c r="B18" s="30" t="s">
        <v>117</v>
      </c>
      <c r="C18" s="9"/>
      <c r="D18" s="12">
        <v>7848112</v>
      </c>
      <c r="E18" s="9">
        <v>41</v>
      </c>
      <c r="F18" s="30"/>
      <c r="G18" s="9"/>
      <c r="H18" s="34"/>
    </row>
    <row r="19" s="1" customFormat="1" ht="22.5" customHeight="1" spans="1:8">
      <c r="A19" s="9">
        <v>15</v>
      </c>
      <c r="B19" s="35" t="s">
        <v>118</v>
      </c>
      <c r="C19" s="10"/>
      <c r="D19" s="12"/>
      <c r="E19" s="9">
        <v>42</v>
      </c>
      <c r="F19" s="30"/>
      <c r="G19" s="9"/>
      <c r="H19" s="12"/>
    </row>
    <row r="20" s="1" customFormat="1" ht="15" customHeight="1" spans="1:8">
      <c r="A20" s="9">
        <v>16</v>
      </c>
      <c r="B20" s="30" t="s">
        <v>119</v>
      </c>
      <c r="C20" s="9"/>
      <c r="D20" s="12"/>
      <c r="E20" s="9">
        <v>43</v>
      </c>
      <c r="F20" s="30"/>
      <c r="G20" s="9"/>
      <c r="H20" s="12"/>
    </row>
    <row r="21" s="1" customFormat="1" ht="15" customHeight="1" spans="1:8">
      <c r="A21" s="9">
        <v>17</v>
      </c>
      <c r="B21" s="30" t="s">
        <v>53</v>
      </c>
      <c r="C21" s="9"/>
      <c r="D21" s="12">
        <v>1917147.93</v>
      </c>
      <c r="E21" s="9">
        <v>44</v>
      </c>
      <c r="F21" s="30"/>
      <c r="G21" s="9"/>
      <c r="H21" s="36"/>
    </row>
    <row r="22" s="1" customFormat="1" ht="15" customHeight="1" spans="1:8">
      <c r="A22" s="9">
        <v>18</v>
      </c>
      <c r="B22" s="30" t="s">
        <v>120</v>
      </c>
      <c r="C22" s="9"/>
      <c r="D22" s="11">
        <f>D5+D11+D14+D21</f>
        <v>320914515.69</v>
      </c>
      <c r="E22" s="9">
        <v>45</v>
      </c>
      <c r="F22" s="30" t="s">
        <v>120</v>
      </c>
      <c r="G22" s="9"/>
      <c r="H22" s="37">
        <f>H5+H13+H16</f>
        <v>294141299.02</v>
      </c>
    </row>
    <row r="23" s="1" customFormat="1" ht="15" customHeight="1" spans="1:8">
      <c r="A23" s="9">
        <v>19</v>
      </c>
      <c r="B23" s="30"/>
      <c r="C23" s="9"/>
      <c r="D23" s="12"/>
      <c r="E23" s="9">
        <v>46</v>
      </c>
      <c r="F23" s="30"/>
      <c r="G23" s="9"/>
      <c r="H23" s="12"/>
    </row>
    <row r="24" s="1" customFormat="1" ht="15" customHeight="1" spans="1:8">
      <c r="A24" s="9">
        <v>20</v>
      </c>
      <c r="B24" s="30" t="s">
        <v>121</v>
      </c>
      <c r="C24" s="9"/>
      <c r="D24" s="12">
        <v>31547523.88</v>
      </c>
      <c r="E24" s="9">
        <v>47</v>
      </c>
      <c r="F24" s="30" t="s">
        <v>67</v>
      </c>
      <c r="G24" s="9"/>
      <c r="H24" s="12"/>
    </row>
    <row r="25" s="1" customFormat="1" ht="15" customHeight="1" spans="1:8">
      <c r="A25" s="9">
        <v>21</v>
      </c>
      <c r="B25" s="30" t="s">
        <v>122</v>
      </c>
      <c r="C25" s="9"/>
      <c r="D25" s="12"/>
      <c r="E25" s="9">
        <v>48</v>
      </c>
      <c r="F25" s="30" t="s">
        <v>69</v>
      </c>
      <c r="G25" s="9"/>
      <c r="H25" s="12">
        <v>20201123.88</v>
      </c>
    </row>
    <row r="26" s="1" customFormat="1" ht="15" customHeight="1" spans="1:8">
      <c r="A26" s="9">
        <v>22</v>
      </c>
      <c r="B26" s="30"/>
      <c r="C26" s="9"/>
      <c r="D26" s="12"/>
      <c r="E26" s="9">
        <v>49</v>
      </c>
      <c r="F26" s="30"/>
      <c r="G26" s="9"/>
      <c r="H26" s="12"/>
    </row>
    <row r="27" s="1" customFormat="1" ht="15" customHeight="1" spans="1:8">
      <c r="A27" s="9">
        <v>23</v>
      </c>
      <c r="B27" s="30" t="s">
        <v>70</v>
      </c>
      <c r="C27" s="9"/>
      <c r="D27" s="11">
        <f>D22+D24+D25</f>
        <v>352462039.57</v>
      </c>
      <c r="E27" s="9">
        <v>50</v>
      </c>
      <c r="F27" s="30" t="s">
        <v>71</v>
      </c>
      <c r="G27" s="9"/>
      <c r="H27" s="11">
        <f>H22+H24+H25</f>
        <v>314342422.9</v>
      </c>
    </row>
    <row r="28" s="1" customFormat="1" ht="15" customHeight="1" spans="1:8">
      <c r="A28" s="9">
        <v>24</v>
      </c>
      <c r="B28" s="30"/>
      <c r="C28" s="9"/>
      <c r="D28" s="12"/>
      <c r="E28" s="9">
        <v>51</v>
      </c>
      <c r="F28" s="30" t="s">
        <v>72</v>
      </c>
      <c r="G28" s="9"/>
      <c r="H28" s="37">
        <f>D27-H27</f>
        <v>38119616.67</v>
      </c>
    </row>
    <row r="29" s="1" customFormat="1" ht="15" customHeight="1" spans="1:8">
      <c r="A29" s="9">
        <v>25</v>
      </c>
      <c r="B29" s="30" t="s">
        <v>123</v>
      </c>
      <c r="C29" s="9"/>
      <c r="D29" s="12">
        <v>171603193.8</v>
      </c>
      <c r="E29" s="9">
        <v>52</v>
      </c>
      <c r="F29" s="30" t="s">
        <v>124</v>
      </c>
      <c r="G29" s="9"/>
      <c r="H29" s="11">
        <f>(D27+D29)-H27</f>
        <v>209722810.47</v>
      </c>
    </row>
    <row r="30" s="1" customFormat="1" ht="15" customHeight="1" spans="1:8">
      <c r="A30" s="9">
        <v>26</v>
      </c>
      <c r="B30" s="30"/>
      <c r="C30" s="9"/>
      <c r="D30" s="12"/>
      <c r="E30" s="9">
        <v>53</v>
      </c>
      <c r="F30" s="30"/>
      <c r="G30" s="9"/>
      <c r="H30" s="12"/>
    </row>
    <row r="31" s="1" customFormat="1" ht="15" customHeight="1" spans="1:8">
      <c r="A31" s="9">
        <v>27</v>
      </c>
      <c r="B31" s="30" t="s">
        <v>125</v>
      </c>
      <c r="C31" s="9"/>
      <c r="D31" s="11">
        <f>D27+D29</f>
        <v>524065233.37</v>
      </c>
      <c r="E31" s="9">
        <v>54</v>
      </c>
      <c r="F31" s="30" t="s">
        <v>125</v>
      </c>
      <c r="G31" s="9"/>
      <c r="H31" s="11">
        <f>H27+H29</f>
        <v>524065233.37</v>
      </c>
    </row>
    <row r="32" s="27" customFormat="1" customHeight="1" spans="1:8">
      <c r="A32" s="20" t="s">
        <v>126</v>
      </c>
      <c r="B32" s="17"/>
      <c r="C32" s="17"/>
      <c r="D32" s="38"/>
      <c r="E32" s="17" t="s">
        <v>127</v>
      </c>
      <c r="F32" s="17"/>
      <c r="G32" s="17"/>
      <c r="H32" s="17"/>
    </row>
    <row r="33" s="27" customFormat="1" customHeight="1" spans="1:8">
      <c r="A33" s="20"/>
      <c r="B33" s="17"/>
      <c r="C33" s="17"/>
      <c r="D33" s="39"/>
      <c r="E33" s="17"/>
      <c r="F33" s="17"/>
      <c r="G33" s="17"/>
      <c r="H33" s="17"/>
    </row>
    <row r="34" s="27" customFormat="1" ht="11.25" customHeight="1" spans="1:8">
      <c r="A34" s="17" t="s">
        <v>128</v>
      </c>
      <c r="B34" s="5"/>
      <c r="C34" s="5"/>
      <c r="D34" s="5"/>
      <c r="E34" s="39"/>
      <c r="F34" s="5"/>
      <c r="G34" s="17"/>
      <c r="H34" s="17"/>
    </row>
    <row r="35" s="27" customFormat="1" ht="11.25" customHeight="1" spans="1:8">
      <c r="A35" s="17" t="s">
        <v>129</v>
      </c>
      <c r="B35" s="5"/>
      <c r="C35" s="5"/>
      <c r="D35" s="5"/>
      <c r="E35" s="39"/>
      <c r="F35" s="5"/>
      <c r="G35" s="17"/>
      <c r="H35" s="17"/>
    </row>
    <row r="36" s="27" customFormat="1" ht="11.25" customHeight="1" spans="1:8">
      <c r="A36" s="17" t="s">
        <v>130</v>
      </c>
      <c r="B36" s="5"/>
      <c r="C36" s="5"/>
      <c r="D36" s="5"/>
      <c r="E36" s="39"/>
      <c r="F36" s="5"/>
      <c r="G36" s="17"/>
      <c r="H36" s="17"/>
    </row>
    <row r="37" s="27" customFormat="1" ht="11.25" customHeight="1" spans="1:8">
      <c r="A37" s="17" t="s">
        <v>131</v>
      </c>
      <c r="B37" s="5"/>
      <c r="C37" s="5"/>
      <c r="D37" s="5"/>
      <c r="E37" s="39"/>
      <c r="F37" s="5"/>
      <c r="G37" s="17"/>
      <c r="H37" s="17"/>
    </row>
    <row r="38" s="27" customFormat="1" ht="11.25" customHeight="1" spans="1:8">
      <c r="A38" s="17" t="s">
        <v>132</v>
      </c>
      <c r="B38" s="5"/>
      <c r="C38" s="5"/>
      <c r="D38" s="5"/>
      <c r="E38" s="39"/>
      <c r="F38" s="5"/>
      <c r="G38" s="17"/>
      <c r="H38" s="17"/>
    </row>
    <row r="39" s="27" customFormat="1" ht="11.25" customHeight="1" spans="1:8">
      <c r="A39" s="17" t="s">
        <v>133</v>
      </c>
      <c r="B39" s="5"/>
      <c r="C39" s="5"/>
      <c r="D39" s="5"/>
      <c r="E39" s="39"/>
      <c r="F39" s="5"/>
      <c r="G39" s="17"/>
      <c r="H39" s="17"/>
    </row>
    <row r="40" s="27" customFormat="1" ht="11.25" customHeight="1" spans="1:8">
      <c r="A40" s="17" t="s">
        <v>134</v>
      </c>
      <c r="B40" s="5"/>
      <c r="C40" s="5"/>
      <c r="D40" s="5"/>
      <c r="E40" s="39"/>
      <c r="F40" s="5"/>
      <c r="G40" s="17"/>
      <c r="H40" s="17"/>
    </row>
    <row r="41" s="27" customFormat="1" ht="33.75" customHeight="1" spans="1:8">
      <c r="A41" s="17" t="s">
        <v>135</v>
      </c>
      <c r="B41" s="17"/>
      <c r="C41" s="17"/>
      <c r="D41" s="17"/>
      <c r="E41" s="40"/>
      <c r="F41" s="17"/>
      <c r="G41" s="17"/>
      <c r="H41" s="17"/>
    </row>
    <row r="42" s="27" customFormat="1" ht="11.25" customHeight="1" spans="1:8">
      <c r="A42" s="17"/>
      <c r="B42" s="5"/>
      <c r="C42" s="5"/>
      <c r="D42" s="5"/>
      <c r="E42" s="39"/>
      <c r="F42" s="5"/>
      <c r="G42" s="17"/>
      <c r="H42" s="17"/>
    </row>
    <row r="44" s="1" customFormat="1" customHeight="1" spans="1:8">
      <c r="A44" s="18"/>
      <c r="B44" s="41"/>
      <c r="C44" s="41"/>
      <c r="D44" s="41"/>
      <c r="E44" s="42"/>
      <c r="F44" s="41"/>
      <c r="G44" s="18"/>
      <c r="H44" s="18"/>
    </row>
    <row r="45" s="1" customFormat="1" ht="32.25" customHeight="1" spans="1:8">
      <c r="A45" s="18"/>
      <c r="B45" s="41"/>
      <c r="C45" s="41"/>
      <c r="D45" s="41"/>
      <c r="E45" s="42"/>
      <c r="F45" s="41"/>
      <c r="G45" s="18"/>
      <c r="H45" s="18"/>
    </row>
  </sheetData>
  <mergeCells count="70">
    <mergeCell ref="A1:H1"/>
    <mergeCell ref="B3:C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A32:C32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4:H44"/>
    <mergeCell ref="A45:H45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1" sqref="$A1:$XFD1048576"/>
    </sheetView>
  </sheetViews>
  <sheetFormatPr defaultColWidth="9" defaultRowHeight="14.4" customHeight="1" outlineLevelCol="3"/>
  <cols>
    <col min="1" max="1" width="10.7083333333333" style="2" customWidth="1"/>
    <col min="2" max="2" width="41.2833333333333" style="2" customWidth="1"/>
    <col min="3" max="3" width="44.1416666666667" style="2" customWidth="1"/>
    <col min="4" max="4" width="52.5666666666667" style="2" customWidth="1"/>
    <col min="5" max="16384" width="9" style="1"/>
  </cols>
  <sheetData>
    <row r="1" s="1" customFormat="1" ht="39.75" customHeight="1" spans="1:4">
      <c r="A1" s="19" t="s">
        <v>136</v>
      </c>
      <c r="B1" s="19"/>
      <c r="C1" s="19"/>
      <c r="D1" s="19"/>
    </row>
    <row r="2" s="1" customFormat="1" ht="14.25" customHeight="1" spans="1:4">
      <c r="A2" s="17"/>
      <c r="B2" s="17"/>
      <c r="C2" s="20"/>
      <c r="D2" s="5" t="s">
        <v>137</v>
      </c>
    </row>
    <row r="3" s="1" customFormat="1" ht="14.25" customHeight="1" spans="1:4">
      <c r="A3" s="6" t="s">
        <v>2</v>
      </c>
      <c r="B3" s="21" t="s">
        <v>3</v>
      </c>
      <c r="C3" s="22" t="s">
        <v>4</v>
      </c>
      <c r="D3" s="6" t="s">
        <v>5</v>
      </c>
    </row>
    <row r="4" s="1" customFormat="1" ht="13.5" customHeight="1" spans="1:4">
      <c r="A4" s="23" t="s">
        <v>138</v>
      </c>
      <c r="B4" s="23" t="s">
        <v>7</v>
      </c>
      <c r="C4" s="23" t="s">
        <v>8</v>
      </c>
      <c r="D4" s="23" t="s">
        <v>139</v>
      </c>
    </row>
    <row r="5" s="1" customFormat="1" ht="13.5" customHeight="1" spans="1:4">
      <c r="A5" s="24"/>
      <c r="B5" s="24"/>
      <c r="C5" s="24"/>
      <c r="D5" s="24"/>
    </row>
    <row r="6" s="1" customFormat="1" ht="33" customHeight="1" spans="1:4">
      <c r="A6" s="9" t="s">
        <v>140</v>
      </c>
      <c r="B6" s="10" t="s">
        <v>10</v>
      </c>
      <c r="C6" s="11">
        <f>C7+C8+C9+C10</f>
        <v>15771900.02</v>
      </c>
      <c r="D6" s="11">
        <f>D7+D8+D9+D10</f>
        <v>4177839</v>
      </c>
    </row>
    <row r="7" s="1" customFormat="1" ht="33" customHeight="1" spans="1:4">
      <c r="A7" s="9" t="s">
        <v>141</v>
      </c>
      <c r="B7" s="10" t="s">
        <v>11</v>
      </c>
      <c r="C7" s="12"/>
      <c r="D7" s="12"/>
    </row>
    <row r="8" s="1" customFormat="1" ht="33" customHeight="1" spans="1:4">
      <c r="A8" s="9" t="s">
        <v>142</v>
      </c>
      <c r="B8" s="10" t="s">
        <v>12</v>
      </c>
      <c r="C8" s="12"/>
      <c r="D8" s="12"/>
    </row>
    <row r="9" s="1" customFormat="1" ht="33" customHeight="1" spans="1:4">
      <c r="A9" s="9" t="s">
        <v>143</v>
      </c>
      <c r="B9" s="10" t="s">
        <v>13</v>
      </c>
      <c r="C9" s="12">
        <v>15728592.19</v>
      </c>
      <c r="D9" s="12">
        <v>4126226</v>
      </c>
    </row>
    <row r="10" s="1" customFormat="1" ht="33" customHeight="1" spans="1:4">
      <c r="A10" s="9" t="s">
        <v>144</v>
      </c>
      <c r="B10" s="10" t="s">
        <v>14</v>
      </c>
      <c r="C10" s="12">
        <v>43307.83</v>
      </c>
      <c r="D10" s="12">
        <v>51613</v>
      </c>
    </row>
    <row r="11" s="1" customFormat="1" ht="33" customHeight="1" spans="1:4">
      <c r="A11" s="9" t="s">
        <v>145</v>
      </c>
      <c r="B11" s="10" t="s">
        <v>16</v>
      </c>
      <c r="C11" s="11">
        <f>C12+C13</f>
        <v>0</v>
      </c>
      <c r="D11" s="11">
        <f>D12+D13</f>
        <v>0</v>
      </c>
    </row>
    <row r="12" s="1" customFormat="1" ht="33" customHeight="1" spans="1:4">
      <c r="A12" s="9" t="s">
        <v>146</v>
      </c>
      <c r="B12" s="10" t="s">
        <v>17</v>
      </c>
      <c r="C12" s="12"/>
      <c r="D12" s="12"/>
    </row>
    <row r="13" s="1" customFormat="1" ht="33" customHeight="1" spans="1:4">
      <c r="A13" s="9" t="s">
        <v>147</v>
      </c>
      <c r="B13" s="10" t="s">
        <v>18</v>
      </c>
      <c r="C13" s="12"/>
      <c r="D13" s="12"/>
    </row>
    <row r="14" s="1" customFormat="1" ht="33" customHeight="1" spans="1:4">
      <c r="A14" s="9" t="s">
        <v>148</v>
      </c>
      <c r="B14" s="10" t="s">
        <v>19</v>
      </c>
      <c r="C14" s="11">
        <f>C6-C11</f>
        <v>15771900.02</v>
      </c>
      <c r="D14" s="11">
        <f>D6-D11</f>
        <v>4177839</v>
      </c>
    </row>
    <row r="15" s="1" customFormat="1" ht="33" customHeight="1" spans="1:4">
      <c r="A15" s="9" t="s">
        <v>149</v>
      </c>
      <c r="B15" s="10" t="s">
        <v>150</v>
      </c>
      <c r="C15" s="11">
        <f>[1]医疗救助收支表2024jb11!B21</f>
        <v>15771900.02</v>
      </c>
      <c r="D15" s="11">
        <f>[1]医疗救助收支表2024jb11!D21</f>
        <v>4177839</v>
      </c>
    </row>
    <row r="16" s="1" customFormat="1" ht="13.5" customHeight="1" spans="1:4">
      <c r="A16" s="25" t="s">
        <v>23</v>
      </c>
      <c r="B16" s="25"/>
      <c r="C16" s="26"/>
      <c r="D16" s="25"/>
    </row>
    <row r="17" s="1" customFormat="1" ht="13.5" customHeight="1" spans="1:4">
      <c r="A17" s="17" t="s">
        <v>151</v>
      </c>
      <c r="B17" s="17"/>
      <c r="C17" s="20"/>
      <c r="D17" s="17"/>
    </row>
    <row r="18" s="1" customFormat="1" ht="13.5" customHeight="1" spans="1:4">
      <c r="A18" s="17"/>
      <c r="B18" s="17"/>
      <c r="C18" s="20"/>
      <c r="D18" s="17"/>
    </row>
    <row r="19" s="1" customFormat="1" ht="13.5" customHeight="1" spans="1:4">
      <c r="A19" s="17" t="s">
        <v>152</v>
      </c>
      <c r="B19" s="17"/>
      <c r="C19" s="20"/>
      <c r="D19" s="17"/>
    </row>
  </sheetData>
  <mergeCells count="9">
    <mergeCell ref="A1:D1"/>
    <mergeCell ref="A16:D16"/>
    <mergeCell ref="A17:D17"/>
    <mergeCell ref="A18:D18"/>
    <mergeCell ref="A19:D19"/>
    <mergeCell ref="A4:A5"/>
    <mergeCell ref="B4:B5"/>
    <mergeCell ref="C4:C5"/>
    <mergeCell ref="D4:D5"/>
  </mergeCell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B16" sqref="B16"/>
    </sheetView>
  </sheetViews>
  <sheetFormatPr defaultColWidth="9" defaultRowHeight="14.4" customHeight="1" outlineLevelCol="3"/>
  <cols>
    <col min="1" max="4" width="31.2833333333333" style="2" customWidth="1"/>
    <col min="5" max="16384" width="9" style="1"/>
  </cols>
  <sheetData>
    <row r="1" s="1" customFormat="1" ht="28.5" customHeight="1" spans="1:4">
      <c r="A1" s="3" t="s">
        <v>153</v>
      </c>
      <c r="B1" s="3"/>
      <c r="C1" s="3"/>
      <c r="D1" s="3"/>
    </row>
    <row r="2" s="1" customFormat="1" ht="14.25" customHeight="1" spans="1:4">
      <c r="A2" s="4"/>
      <c r="B2" s="5"/>
      <c r="C2" s="5"/>
      <c r="D2" s="5" t="s">
        <v>154</v>
      </c>
    </row>
    <row r="3" s="1" customFormat="1" ht="14.25" customHeight="1" spans="1:4">
      <c r="A3" s="6" t="s">
        <v>2</v>
      </c>
      <c r="B3" s="7" t="s">
        <v>3</v>
      </c>
      <c r="C3" s="8" t="s">
        <v>4</v>
      </c>
      <c r="D3" s="5" t="s">
        <v>5</v>
      </c>
    </row>
    <row r="4" s="1" customFormat="1" ht="17.25" customHeight="1" spans="1:4">
      <c r="A4" s="9" t="s">
        <v>85</v>
      </c>
      <c r="B4" s="9" t="s">
        <v>155</v>
      </c>
      <c r="C4" s="9" t="s">
        <v>85</v>
      </c>
      <c r="D4" s="9" t="s">
        <v>155</v>
      </c>
    </row>
    <row r="5" s="1" customFormat="1" ht="17.25" customHeight="1" spans="1:4">
      <c r="A5" s="10" t="s">
        <v>156</v>
      </c>
      <c r="B5" s="11">
        <f>B6+B10</f>
        <v>15059100</v>
      </c>
      <c r="C5" s="10" t="s">
        <v>157</v>
      </c>
      <c r="D5" s="11">
        <f>D6+D7+D8+D9</f>
        <v>26684057.83</v>
      </c>
    </row>
    <row r="6" s="1" customFormat="1" ht="17.25" customHeight="1" spans="1:4">
      <c r="A6" s="10" t="s">
        <v>158</v>
      </c>
      <c r="B6" s="11">
        <f>B7+B8+B9</f>
        <v>15059100</v>
      </c>
      <c r="C6" s="10" t="s">
        <v>159</v>
      </c>
      <c r="D6" s="12">
        <v>5730750</v>
      </c>
    </row>
    <row r="7" s="1" customFormat="1" ht="17.25" customHeight="1" spans="1:4">
      <c r="A7" s="10" t="s">
        <v>160</v>
      </c>
      <c r="B7" s="12">
        <v>11897600</v>
      </c>
      <c r="C7" s="10" t="s">
        <v>161</v>
      </c>
      <c r="D7" s="12">
        <v>18532713.16</v>
      </c>
    </row>
    <row r="8" s="1" customFormat="1" ht="17.25" customHeight="1" spans="1:4">
      <c r="A8" s="10" t="s">
        <v>162</v>
      </c>
      <c r="B8" s="12">
        <v>3161500</v>
      </c>
      <c r="C8" s="10" t="s">
        <v>163</v>
      </c>
      <c r="D8" s="12">
        <v>2420594.67</v>
      </c>
    </row>
    <row r="9" s="1" customFormat="1" ht="17.25" customHeight="1" spans="1:4">
      <c r="A9" s="10" t="s">
        <v>164</v>
      </c>
      <c r="B9" s="12"/>
      <c r="C9" s="10" t="s">
        <v>165</v>
      </c>
      <c r="D9" s="12"/>
    </row>
    <row r="10" s="1" customFormat="1" ht="17.25" customHeight="1" spans="1:4">
      <c r="A10" s="10" t="s">
        <v>166</v>
      </c>
      <c r="B10" s="13">
        <f>B11+B12+B13</f>
        <v>0</v>
      </c>
      <c r="C10" s="10"/>
      <c r="D10" s="14"/>
    </row>
    <row r="11" s="1" customFormat="1" ht="17.25" customHeight="1" spans="1:4">
      <c r="A11" s="10" t="s">
        <v>167</v>
      </c>
      <c r="B11" s="12"/>
      <c r="C11" s="10"/>
      <c r="D11" s="14"/>
    </row>
    <row r="12" s="1" customFormat="1" ht="17.25" customHeight="1" spans="1:4">
      <c r="A12" s="10" t="s">
        <v>168</v>
      </c>
      <c r="B12" s="12"/>
      <c r="C12" s="10"/>
      <c r="D12" s="14"/>
    </row>
    <row r="13" s="1" customFormat="1" ht="17.25" customHeight="1" spans="1:4">
      <c r="A13" s="10" t="s">
        <v>169</v>
      </c>
      <c r="B13" s="12"/>
      <c r="C13" s="10"/>
      <c r="D13" s="14"/>
    </row>
    <row r="14" s="1" customFormat="1" ht="17.25" customHeight="1" spans="1:4">
      <c r="A14" s="10" t="s">
        <v>43</v>
      </c>
      <c r="B14" s="12">
        <v>30896.81</v>
      </c>
      <c r="C14" s="10"/>
      <c r="D14" s="14"/>
    </row>
    <row r="15" s="1" customFormat="1" ht="17.25" customHeight="1" spans="1:4">
      <c r="A15" s="10" t="s">
        <v>170</v>
      </c>
      <c r="B15" s="12"/>
      <c r="C15" s="10"/>
      <c r="D15" s="14"/>
    </row>
    <row r="16" s="1" customFormat="1" ht="17.25" customHeight="1" spans="1:4">
      <c r="A16" s="10" t="s">
        <v>64</v>
      </c>
      <c r="B16" s="11">
        <f>B5+B14+B15</f>
        <v>15089996.81</v>
      </c>
      <c r="C16" s="10" t="s">
        <v>65</v>
      </c>
      <c r="D16" s="11">
        <f>D6+D7+D8+D9</f>
        <v>26684057.83</v>
      </c>
    </row>
    <row r="17" s="1" customFormat="1" ht="17.25" customHeight="1" spans="1:4">
      <c r="A17" s="10" t="s">
        <v>171</v>
      </c>
      <c r="B17" s="12"/>
      <c r="C17" s="10" t="s">
        <v>172</v>
      </c>
      <c r="D17" s="12"/>
    </row>
    <row r="18" s="1" customFormat="1" ht="17.25" customHeight="1" spans="1:4">
      <c r="A18" s="10" t="s">
        <v>173</v>
      </c>
      <c r="B18" s="12"/>
      <c r="C18" s="10" t="s">
        <v>174</v>
      </c>
      <c r="D18" s="12"/>
    </row>
    <row r="19" s="1" customFormat="1" ht="17.25" customHeight="1" spans="1:4">
      <c r="A19" s="10" t="s">
        <v>70</v>
      </c>
      <c r="B19" s="11">
        <f>B16+B17+B18</f>
        <v>15089996.81</v>
      </c>
      <c r="C19" s="10" t="s">
        <v>71</v>
      </c>
      <c r="D19" s="11">
        <f>D16+D17+D18</f>
        <v>26684057.83</v>
      </c>
    </row>
    <row r="20" s="1" customFormat="1" ht="17.25" customHeight="1" spans="1:4">
      <c r="A20" s="10"/>
      <c r="B20" s="14"/>
      <c r="C20" s="10" t="s">
        <v>175</v>
      </c>
      <c r="D20" s="11">
        <f>B19-D19</f>
        <v>-11594061.02</v>
      </c>
    </row>
    <row r="21" s="1" customFormat="1" ht="17.25" customHeight="1" spans="1:4">
      <c r="A21" s="10" t="s">
        <v>176</v>
      </c>
      <c r="B21" s="12">
        <v>15771900.02</v>
      </c>
      <c r="C21" s="10" t="s">
        <v>177</v>
      </c>
      <c r="D21" s="11">
        <f>B21+D20</f>
        <v>4177839</v>
      </c>
    </row>
    <row r="22" s="1" customFormat="1" ht="14.25" customHeight="1" spans="1:4">
      <c r="A22" s="15" t="s">
        <v>178</v>
      </c>
      <c r="B22" s="16"/>
      <c r="C22" s="16"/>
      <c r="D22" s="16"/>
    </row>
    <row r="23" s="1" customFormat="1" ht="14.25" customHeight="1" spans="1:4">
      <c r="A23" s="17" t="s">
        <v>179</v>
      </c>
      <c r="B23" s="4"/>
      <c r="C23" s="16"/>
      <c r="D23" s="16"/>
    </row>
    <row r="24" s="1" customFormat="1" ht="14.25" customHeight="1" spans="1:4">
      <c r="A24" s="17" t="s">
        <v>180</v>
      </c>
      <c r="B24" s="5"/>
      <c r="C24" s="16"/>
      <c r="D24" s="16"/>
    </row>
    <row r="25" s="1" customFormat="1" ht="14.25" customHeight="1" spans="1:4">
      <c r="A25" s="17" t="s">
        <v>181</v>
      </c>
      <c r="B25" s="17"/>
      <c r="C25" s="16"/>
      <c r="D25" s="16"/>
    </row>
    <row r="26" s="1" customFormat="1" ht="14.25" customHeight="1" spans="1:4">
      <c r="A26" s="17" t="s">
        <v>182</v>
      </c>
      <c r="B26" s="17"/>
      <c r="C26" s="16"/>
      <c r="D26" s="16"/>
    </row>
    <row r="27" s="1" customFormat="1" ht="14.25" customHeight="1" spans="1:4">
      <c r="A27" s="2"/>
      <c r="B27" s="18"/>
      <c r="C27" s="2"/>
      <c r="D27" s="2"/>
    </row>
  </sheetData>
  <mergeCells count="1">
    <mergeCell ref="A1:D1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职工医保基金资产负债表</vt:lpstr>
      <vt:lpstr>职工医保基金收支表</vt:lpstr>
      <vt:lpstr>城乡居民医保基金资产负债表</vt:lpstr>
      <vt:lpstr>城乡居民医保基金收支表</vt:lpstr>
      <vt:lpstr>医疗救助资产负债表</vt:lpstr>
      <vt:lpstr>医疗救助收支表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哲明</cp:lastModifiedBy>
  <dcterms:created xsi:type="dcterms:W3CDTF">2025-02-14T08:28:36Z</dcterms:created>
  <dcterms:modified xsi:type="dcterms:W3CDTF">2025-02-14T08:32:53Z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E3322DE0A77C4516872CA6A6A1690989_11</vt:lpwstr>
  </property>
  <property fmtid="{D5CDD505-2E9C-101B-9397-08002B2CF9AE}" pid="3" name="KSOProductBuildVer">
    <vt:lpwstr>2052-12.1.0.19302</vt:lpwstr>
  </property>
</Properties>
</file>