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5"/>
  </bookViews>
  <sheets>
    <sheet name="职工基本医疗资产负债表" sheetId="1" r:id="rId1"/>
    <sheet name="职工基本医疗收支表" sheetId="2" r:id="rId2"/>
    <sheet name="职工基本医疗暂收暂付款明细" sheetId="3" r:id="rId3"/>
    <sheet name="城乡居民资产负债表" sheetId="4" r:id="rId4"/>
    <sheet name="城乡居民收支表" sheetId="5" r:id="rId5"/>
    <sheet name="城乡居民暂收暂付款明细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sharedStrings.xml><?xml version="1.0" encoding="utf-8"?>
<sst xmlns="http://schemas.openxmlformats.org/spreadsheetml/2006/main" count="373" uniqueCount="223">
  <si>
    <t xml:space="preserve">  职工基本医疗保险(含生育保险)基金资产负债表</t>
  </si>
  <si>
    <t>年报01表</t>
  </si>
  <si>
    <t>填报单位:</t>
  </si>
  <si>
    <t>麻阳苗族自治县医疗保障局</t>
  </si>
  <si>
    <t>2025年</t>
  </si>
  <si>
    <t>单位:元</t>
  </si>
  <si>
    <t>行    号</t>
  </si>
  <si>
    <t>项    目</t>
  </si>
  <si>
    <t>年初数</t>
  </si>
  <si>
    <t>期末数</t>
  </si>
  <si>
    <t>1</t>
  </si>
  <si>
    <t>一、资产</t>
  </si>
  <si>
    <t>2</t>
  </si>
  <si>
    <t xml:space="preserve">      库存现金</t>
  </si>
  <si>
    <t>3</t>
  </si>
  <si>
    <t xml:space="preserve">      支出户存款</t>
  </si>
  <si>
    <t>4</t>
  </si>
  <si>
    <t xml:space="preserve">      财政专户存款</t>
  </si>
  <si>
    <t>5</t>
  </si>
  <si>
    <t xml:space="preserve">      暂付款</t>
  </si>
  <si>
    <t>6</t>
  </si>
  <si>
    <t xml:space="preserve">      债券投资</t>
  </si>
  <si>
    <t>7</t>
  </si>
  <si>
    <t>二、负债</t>
  </si>
  <si>
    <t>8</t>
  </si>
  <si>
    <t xml:space="preserve">      暂收款</t>
  </si>
  <si>
    <t>9</t>
  </si>
  <si>
    <t xml:space="preserve">      借入款项</t>
  </si>
  <si>
    <t>10</t>
  </si>
  <si>
    <t>三、净资产</t>
  </si>
  <si>
    <t>11</t>
  </si>
  <si>
    <t xml:space="preserve">      统账结合统筹基金</t>
  </si>
  <si>
    <t>12</t>
  </si>
  <si>
    <t xml:space="preserve">      个人账户基金</t>
  </si>
  <si>
    <t>13</t>
  </si>
  <si>
    <t xml:space="preserve">      单建统筹基金</t>
  </si>
  <si>
    <t>注:收入户存款、国库存款统一在财政专户存款中填列。</t>
  </si>
  <si>
    <t>纵向公式:1=2+3+4+5+6；7=8+9；10=11+12+13；10=1-7。</t>
  </si>
  <si>
    <t>职工基本医疗保险(含生育保险)基金收支表</t>
  </si>
  <si>
    <t>年报02表</t>
  </si>
  <si>
    <t>合  计</t>
  </si>
  <si>
    <t>统筹基金</t>
  </si>
  <si>
    <t>个人账户基金</t>
  </si>
  <si>
    <t>项  目</t>
  </si>
  <si>
    <t>小计</t>
  </si>
  <si>
    <t>统账结合</t>
  </si>
  <si>
    <t>单建统筹</t>
  </si>
  <si>
    <t>一、基本医疗保险费收入</t>
  </si>
  <si>
    <t>一、基本医疗保险待遇支出</t>
  </si>
  <si>
    <t xml:space="preserve">  (一)单位缴费</t>
  </si>
  <si>
    <t xml:space="preserve"> (一)在职职工医疗保险待遇支出</t>
  </si>
  <si>
    <t xml:space="preserve">    其中:生育保险收入</t>
  </si>
  <si>
    <t>其中:个人账户负担近亲属医疗费用</t>
  </si>
  <si>
    <t>-</t>
  </si>
  <si>
    <t xml:space="preserve">  (二)个人缴费</t>
  </si>
  <si>
    <t xml:space="preserve">      (1)住院支出</t>
  </si>
  <si>
    <t>二、利息收入</t>
  </si>
  <si>
    <t xml:space="preserve">      (2)门诊慢特病</t>
  </si>
  <si>
    <t xml:space="preserve">    (一)定期利息</t>
  </si>
  <si>
    <t xml:space="preserve">      (3)普通门诊统筹</t>
  </si>
  <si>
    <t xml:space="preserve">    (二)活期利息</t>
  </si>
  <si>
    <t xml:space="preserve">      (4)定点药店医药费支出</t>
  </si>
  <si>
    <t>三、财政补贴收入</t>
  </si>
  <si>
    <t xml:space="preserve">      (5)生育医疗费支出</t>
  </si>
  <si>
    <t xml:space="preserve">   其中:对医保基金负担新冠
   病毒疫苗及接种费用的补助</t>
  </si>
  <si>
    <t xml:space="preserve">      (6)生育津贴支出</t>
  </si>
  <si>
    <t>四、其他收入</t>
  </si>
  <si>
    <t xml:space="preserve">      (7)其他</t>
  </si>
  <si>
    <t xml:space="preserve">    其中:滞纳金</t>
  </si>
  <si>
    <t xml:space="preserve">  (二)退休人员医疗保险待遇支出</t>
  </si>
  <si>
    <t>五、待转保险费收入</t>
  </si>
  <si>
    <t>六、待转利息收入</t>
  </si>
  <si>
    <t>七、转移收入</t>
  </si>
  <si>
    <t xml:space="preserve">      (4)定点药店医药费</t>
  </si>
  <si>
    <t xml:space="preserve">      (5)其他</t>
  </si>
  <si>
    <t>二、其他支出</t>
  </si>
  <si>
    <t>其中:划转长期护理保险支出</t>
  </si>
  <si>
    <t xml:space="preserve">     代缴近亲属参加居民医保缴费</t>
  </si>
  <si>
    <t>三、转移支出</t>
  </si>
  <si>
    <t>本年支出小计</t>
  </si>
  <si>
    <t>四、补助下级支出</t>
  </si>
  <si>
    <t>本年收入小计</t>
  </si>
  <si>
    <t xml:space="preserve">    其中:补助下级省级调剂金支出</t>
  </si>
  <si>
    <t>八、上级补助收入</t>
  </si>
  <si>
    <t>五、上解上级支出</t>
  </si>
  <si>
    <t xml:space="preserve">    其中:上级补助省级调剂金收入</t>
  </si>
  <si>
    <t xml:space="preserve">    其中:上解上级省级调剂金支出</t>
  </si>
  <si>
    <t>九、下级上解收入</t>
  </si>
  <si>
    <t>调剂后本年支出小计</t>
  </si>
  <si>
    <t xml:space="preserve">    其中:下级上解省级调剂金收入</t>
  </si>
  <si>
    <t>本年支出合计</t>
  </si>
  <si>
    <t>调剂后本年收入小计</t>
  </si>
  <si>
    <t>本年收支结余</t>
  </si>
  <si>
    <t>本年收入合计</t>
  </si>
  <si>
    <t xml:space="preserve">    其中:省级风险调剂金</t>
  </si>
  <si>
    <t>十、上年结余</t>
  </si>
  <si>
    <t>六、滚存结余</t>
  </si>
  <si>
    <t>总      计</t>
  </si>
  <si>
    <t xml:space="preserve">    1.根据《关于印发&lt;社会保险基金财务制度&gt;的通知》财社〔2017〕144号，职工基本医保统筹基金待遇支出包括住院费用支出、门诊慢特病和普通门诊统筹费用支出，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</si>
  <si>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2.开展长期护理保险制度试点的统筹地区，划转长期护理保险基金的支出在其他收支表“划转长期护理保险支出”中列支。     </t>
  </si>
  <si>
    <t xml:space="preserve">    3.纵向公式:1=2+4；2≧3；5=6+7；8≧9；10≧11；24=1+5+8+10+12+13+14；29=24+26+28；30=24+25+27；33=30+31；34=35+44；35=37+38+39+40+41+42+43；44=46+47+48+49+50；51≧52+53；55=34+51+54；60=55+57+59；61=55+56+58；62=30-61；64=31+62；66=61+64；33=66。</t>
  </si>
  <si>
    <t xml:space="preserve">    4.横向公式:合计=小计+个人账户基金；小计=统账结合+单建统筹；</t>
  </si>
  <si>
    <t>职工基本医疗保险(含生育保险)基金暂收、暂付款明细表</t>
  </si>
  <si>
    <t>年报03表</t>
  </si>
  <si>
    <t>暂    收     款</t>
  </si>
  <si>
    <t>暂   付   款</t>
  </si>
  <si>
    <t>金额</t>
  </si>
  <si>
    <t>一、暂收医疗保险费</t>
  </si>
  <si>
    <t>一、垫付医疗费</t>
  </si>
  <si>
    <t>二、暂存未付医疗费</t>
  </si>
  <si>
    <t>二、预付金</t>
  </si>
  <si>
    <t>其中:暂存保证金</t>
  </si>
  <si>
    <t>三、跨省异地就医预付金</t>
  </si>
  <si>
    <t>三、跨省异地就医资金</t>
  </si>
  <si>
    <t>四、省内异地就医预付金</t>
  </si>
  <si>
    <t>四、省内异地就医资金</t>
  </si>
  <si>
    <t>五、集中带量采购资金</t>
  </si>
  <si>
    <t>五、其他</t>
  </si>
  <si>
    <t>六、先行支付待遇</t>
  </si>
  <si>
    <t>七、预付新冠病毒疫苗费用</t>
  </si>
  <si>
    <t>八、其他</t>
  </si>
  <si>
    <t>总        计</t>
  </si>
  <si>
    <t>注:纵向公式:25=1+2+4+5+6；50=26+27+28+29+30+31+32+33。</t>
  </si>
  <si>
    <t xml:space="preserve">         </t>
  </si>
  <si>
    <t>城乡居民基本医疗保险基金资产负债表</t>
  </si>
  <si>
    <t>年报 07表</t>
  </si>
  <si>
    <t>行      号</t>
  </si>
  <si>
    <t>项      目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</si>
  <si>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</si>
  <si>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</si>
  <si>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</si>
  <si>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</si>
  <si>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暂收款</t>
  </si>
  <si>
    <t xml:space="preserve">    借入款项</t>
  </si>
  <si>
    <t xml:space="preserve">    一般基金结余</t>
  </si>
  <si>
    <t>纵向公式:1=2+3+4+5; 6=7+8; 9=10；9=1-6。</t>
  </si>
  <si>
    <t>城乡居民基本医疗保险基金收支表</t>
  </si>
  <si>
    <t>年报 08表</t>
  </si>
  <si>
    <t>行  号</t>
  </si>
  <si>
    <t>项   目</t>
  </si>
  <si>
    <t>合计</t>
  </si>
  <si>
    <t>其中:个人缴费收入</t>
  </si>
  <si>
    <t xml:space="preserve">      住院支出</t>
  </si>
  <si>
    <t xml:space="preserve">     单位对职工家属的资助收入</t>
  </si>
  <si>
    <t xml:space="preserve">      门诊慢特病</t>
  </si>
  <si>
    <t xml:space="preserve">     集体扶持收入</t>
  </si>
  <si>
    <t xml:space="preserve">      普通门诊统筹</t>
  </si>
  <si>
    <t xml:space="preserve">     城乡医疗救助资助收入</t>
  </si>
  <si>
    <t xml:space="preserve">      定点药店医药费支出</t>
  </si>
  <si>
    <t xml:space="preserve">     财政对困难人员代缴收入</t>
  </si>
  <si>
    <t xml:space="preserve">      其他</t>
  </si>
  <si>
    <t xml:space="preserve">   (一)定期利息</t>
  </si>
  <si>
    <t xml:space="preserve">   (二)活期利息</t>
  </si>
  <si>
    <t>二、划转用于城乡居民大病保险支出</t>
  </si>
  <si>
    <t xml:space="preserve">    (一)大病保险待遇支出</t>
  </si>
  <si>
    <t>(一)按规定标准财政补助收入</t>
  </si>
  <si>
    <t xml:space="preserve">    (二)大病保险其他支出</t>
  </si>
  <si>
    <t xml:space="preserve">  1.中央财政补助收入</t>
  </si>
  <si>
    <t>三、其他支出</t>
  </si>
  <si>
    <t xml:space="preserve">  2.省级财政补助收入</t>
  </si>
  <si>
    <t>14</t>
  </si>
  <si>
    <t xml:space="preserve">  3.市级财政补助收入</t>
  </si>
  <si>
    <t>15</t>
  </si>
  <si>
    <t xml:space="preserve">  4.县(区)级财政补助收入</t>
  </si>
  <si>
    <t>16</t>
  </si>
  <si>
    <t>(二)对医保基金负担新冠病毒
      疫苗及接种费用的补助</t>
  </si>
  <si>
    <t>17</t>
  </si>
  <si>
    <t>(三)其他财政收入</t>
  </si>
  <si>
    <t>小    计</t>
  </si>
  <si>
    <t>18</t>
  </si>
  <si>
    <t>19</t>
  </si>
  <si>
    <t>20</t>
  </si>
  <si>
    <t>五、上级补助收入</t>
  </si>
  <si>
    <t>21</t>
  </si>
  <si>
    <t>22</t>
  </si>
  <si>
    <t>六、下级上解收入</t>
  </si>
  <si>
    <t>23</t>
  </si>
  <si>
    <t>24</t>
  </si>
  <si>
    <t>25</t>
  </si>
  <si>
    <t>26</t>
  </si>
  <si>
    <t>七、上年结余</t>
  </si>
  <si>
    <t>六、年末滚存结余</t>
  </si>
  <si>
    <t>27</t>
  </si>
  <si>
    <t>28</t>
  </si>
  <si>
    <t>总    计</t>
  </si>
  <si>
    <t>补充资料:基本医疗保险费收入中划入门诊统筹的金额为:</t>
  </si>
  <si>
    <t>元。</t>
  </si>
  <si>
    <t>注:1.“个人缴费收入”项反映城乡居民按照规定缴费标准缴纳的保费收入；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</si>
  <si>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</si>
  <si>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</si>
  <si>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</si>
  <si>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5.“财政补贴收入”项反映各级政府给予城乡居民基本医疗保险基金的补助，包括按照规定补助标准和参保居民人数给予的缴费补助。</t>
  </si>
  <si>
    <t>6.“大病保险其他支出”项反映大病保险委托商保机构经办成本和利润支出项目。</t>
  </si>
  <si>
    <t>勾稽关系:1.基本医疗保险费收入=个人缴费收入+单位对家属的资助收入+集体扶持收入+城乡医疗救助资助收入+其他；基本医疗保险待遇支出=住院支出+门诊慢特病+门诊统筹+定点药店医药费支出+其他；</t>
  </si>
  <si>
    <t>纵向公式:1=2+3+4+5+6；7=8+9；10=11+16+17；11=12+13+14+15；19=1+7+10+18；24=19+21+23；25=19+20+22；28=25+26；29=30+31+32+33+34；37=38+39；45=29+37+40；50=45+47+49；51=45+46+48；52=25-51；54=26+52；56=51+54；28=56。</t>
  </si>
  <si>
    <t>城乡居民基本医疗保险基金暂收、暂付款明细表</t>
  </si>
  <si>
    <t>年报 09表</t>
  </si>
  <si>
    <t>行 号</t>
  </si>
  <si>
    <t>暂 收 款</t>
  </si>
  <si>
    <t>暂 付 款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</si>
  <si>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</si>
  <si>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</si>
  <si>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</si>
  <si>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</si>
  <si>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</si>
  <si>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</si>
  <si>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</si>
  <si>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</si>
  <si>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</si>
  <si>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</si>
  <si>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</si>
  <si>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</si>
  <si>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</si>
  <si>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</si>
  <si>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</si>
  <si>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</si>
  <si>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</si>
  <si>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</si>
  <si>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</si>
  <si>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</si>
  <si>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</si>
  <si>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</si>
  <si>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注:纵向公式:25=1+2+3+4+5；50=26+27+28+29+30+31+32+33。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</si>
</sst>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"/>
    <numFmt numFmtId="177" formatCode="#,##0.00_ 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8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sz val="2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68F030"/>
        <bgColor rgb="FF68F03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left" vertical="center"/>
    </xf>
    <xf numFmtId="4" fontId="1" fillId="0" borderId="3" xfId="0" applyNumberFormat="1" applyFont="1" applyFill="1" applyBorder="1" applyAlignment="1" applyProtection="1">
      <alignment horizontal="left"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right" vertical="center"/>
    </xf>
    <xf numFmtId="4" fontId="1" fillId="3" borderId="3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176" fontId="1" fillId="0" borderId="5" xfId="0" applyNumberFormat="1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4" fontId="8" fillId="3" borderId="3" xfId="0" applyNumberFormat="1" applyFont="1" applyFill="1" applyBorder="1" applyAlignment="1" applyProtection="1">
      <alignment horizontal="right" vertical="center"/>
    </xf>
    <xf numFmtId="0" fontId="8" fillId="2" borderId="2" xfId="0" applyNumberFormat="1" applyFont="1" applyFill="1" applyBorder="1" applyAlignment="1" applyProtection="1">
      <alignment horizontal="left" vertical="center"/>
    </xf>
    <xf numFmtId="0" fontId="8" fillId="2" borderId="6" xfId="0" applyNumberFormat="1" applyFont="1" applyFill="1" applyBorder="1" applyAlignment="1" applyProtection="1">
      <alignment horizontal="left" vertical="center"/>
    </xf>
    <xf numFmtId="0" fontId="8" fillId="2" borderId="7" xfId="0" applyNumberFormat="1" applyFont="1" applyFill="1" applyBorder="1" applyAlignment="1" applyProtection="1">
      <alignment horizontal="lef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4" fontId="8" fillId="0" borderId="7" xfId="0" applyNumberFormat="1" applyFont="1" applyFill="1" applyBorder="1" applyAlignment="1" applyProtection="1">
      <alignment horizontal="right" vertical="center"/>
    </xf>
    <xf numFmtId="0" fontId="8" fillId="2" borderId="8" xfId="0" applyNumberFormat="1" applyFont="1" applyFill="1" applyBorder="1" applyAlignment="1" applyProtection="1">
      <alignment horizontal="left" vertical="center"/>
    </xf>
    <xf numFmtId="0" fontId="8" fillId="2" borderId="9" xfId="0" applyNumberFormat="1" applyFont="1" applyFill="1" applyBorder="1" applyAlignment="1" applyProtection="1">
      <alignment horizontal="left" vertical="center"/>
    </xf>
    <xf numFmtId="0" fontId="8" fillId="2" borderId="6" xfId="0" applyNumberFormat="1" applyFont="1" applyFill="1" applyBorder="1" applyAlignment="1" applyProtection="1">
      <alignment horizontal="right" vertical="center"/>
    </xf>
    <xf numFmtId="0" fontId="8" fillId="2" borderId="7" xfId="0" applyNumberFormat="1" applyFont="1" applyFill="1" applyBorder="1" applyAlignment="1" applyProtection="1">
      <alignment horizontal="right" vertical="center"/>
    </xf>
    <xf numFmtId="0" fontId="8" fillId="2" borderId="6" xfId="0" applyNumberFormat="1" applyFont="1" applyFill="1" applyBorder="1" applyAlignment="1" applyProtection="1">
      <alignment vertical="center"/>
    </xf>
    <xf numFmtId="0" fontId="8" fillId="2" borderId="7" xfId="0" applyNumberFormat="1" applyFont="1" applyFill="1" applyBorder="1" applyAlignment="1" applyProtection="1">
      <alignment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39" fontId="8" fillId="2" borderId="3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39" fontId="8" fillId="2" borderId="4" xfId="0" applyNumberFormat="1" applyFont="1" applyFill="1" applyBorder="1" applyAlignment="1" applyProtection="1">
      <alignment horizontal="center" vertical="center"/>
    </xf>
    <xf numFmtId="0" fontId="9" fillId="2" borderId="6" xfId="0" applyNumberFormat="1" applyFont="1" applyFill="1" applyBorder="1" applyAlignment="1" applyProtection="1">
      <alignment vertical="center"/>
    </xf>
    <xf numFmtId="0" fontId="9" fillId="2" borderId="7" xfId="0" applyNumberFormat="1" applyFont="1" applyFill="1" applyBorder="1" applyAlignment="1" applyProtection="1">
      <alignment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39" fontId="8" fillId="2" borderId="3" xfId="0" applyNumberFormat="1" applyFont="1" applyFill="1" applyBorder="1" applyAlignment="1" applyProtection="1">
      <alignment horizontal="right" vertical="center"/>
    </xf>
    <xf numFmtId="0" fontId="10" fillId="2" borderId="3" xfId="0" applyNumberFormat="1" applyFont="1" applyFill="1" applyBorder="1" applyAlignment="1" applyProtection="1">
      <alignment horizontal="center" vertical="center"/>
    </xf>
    <xf numFmtId="4" fontId="8" fillId="3" borderId="7" xfId="0" applyNumberFormat="1" applyFont="1" applyFill="1" applyBorder="1" applyAlignment="1" applyProtection="1">
      <alignment horizontal="right" vertical="center"/>
    </xf>
    <xf numFmtId="4" fontId="8" fillId="0" borderId="0" xfId="0" applyNumberFormat="1" applyFont="1" applyFill="1" applyBorder="1" applyAlignment="1" applyProtection="1"/>
    <xf numFmtId="0" fontId="11" fillId="2" borderId="3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4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 applyProtection="1">
      <alignment horizontal="left" vertical="center" indent="2"/>
    </xf>
    <xf numFmtId="0" fontId="8" fillId="2" borderId="5" xfId="0" applyNumberFormat="1" applyFont="1" applyFill="1" applyBorder="1" applyAlignment="1" applyProtection="1">
      <alignment horizontal="left" vertical="center"/>
    </xf>
    <xf numFmtId="0" fontId="8" fillId="2" borderId="1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0" fontId="8" fillId="2" borderId="11" xfId="0" applyNumberFormat="1" applyFont="1" applyFill="1" applyBorder="1" applyAlignment="1" applyProtection="1">
      <alignment horizontal="left" vertical="center"/>
    </xf>
    <xf numFmtId="0" fontId="8" fillId="2" borderId="12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4" fontId="8" fillId="3" borderId="3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77" fontId="8" fillId="2" borderId="3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/>
    <xf numFmtId="0" fontId="8" fillId="2" borderId="3" xfId="0" applyNumberFormat="1" applyFont="1" applyFill="1" applyBorder="1" applyAlignment="1" applyProtection="1">
      <alignment wrapText="1"/>
    </xf>
    <xf numFmtId="0" fontId="8" fillId="2" borderId="2" xfId="0" applyNumberFormat="1" applyFont="1" applyFill="1" applyBorder="1" applyAlignment="1" applyProtection="1">
      <alignment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>
      <alignment horizontal="right" vertical="center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176" fontId="8" fillId="0" borderId="0" xfId="0" applyNumberFormat="1" applyFont="1" applyFill="1" applyBorder="1" applyAlignment="1" applyProtection="1">
      <alignment horizontal="left" vertical="center" wrapText="1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176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/>
    </xf>
    <xf numFmtId="4" fontId="8" fillId="4" borderId="3" xfId="0" applyNumberFormat="1" applyFont="1" applyFill="1" applyBorder="1" applyAlignment="1" applyProtection="1">
      <alignment horizontal="right" vertical="center"/>
    </xf>
    <xf numFmtId="0" fontId="8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253;&#34920;&#36164;&#26009;\2025&#24180;\2025&#24180;&#22522;&#37329;&#24180;&#25253;2026-01-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2025nb"/>
      <sheetName val="目录2025nb"/>
      <sheetName val="医疗资2025nb01"/>
      <sheetName val="医疗收支2025nb02"/>
      <sheetName val="医疗暂2025nb03"/>
      <sheetName val="其医资2028nb04"/>
      <sheetName val="其医收支2025nb05-1"/>
      <sheetName val="其医收支2025nb05-2"/>
      <sheetName val="其医暂2025nb06"/>
      <sheetName val="居民资2025nb07"/>
      <sheetName val="居民收支2025nb08"/>
      <sheetName val="居民医疗暂2025nb09"/>
      <sheetName val="医疗救助资产负债表2025nb10"/>
      <sheetName val="医疗救助收支表2025nb11"/>
      <sheetName val="补充资料表一2025nbb01"/>
      <sheetName val="补充资料表二2025nbb02"/>
      <sheetName val="补充资料表三2025nbb03"/>
      <sheetName val="补充资料表四2025nbb04"/>
    </sheetNames>
    <sheetDataSet>
      <sheetData sheetId="0"/>
      <sheetData sheetId="1"/>
      <sheetData sheetId="2"/>
      <sheetData sheetId="3">
        <row r="36">
          <cell r="E36">
            <v>149204128.8</v>
          </cell>
        </row>
        <row r="36">
          <cell r="G36">
            <v>65094775.82</v>
          </cell>
        </row>
        <row r="36">
          <cell r="L36">
            <v>163176772.48</v>
          </cell>
          <cell r="M36">
            <v>0</v>
          </cell>
          <cell r="N36">
            <v>78036168.88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0">
          <cell r="D30">
            <v>209722810.47</v>
          </cell>
        </row>
        <row r="30">
          <cell r="H30">
            <v>211792958.95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B23" sqref="B23"/>
    </sheetView>
  </sheetViews>
  <sheetFormatPr defaultColWidth="8" defaultRowHeight="14.25" customHeight="1" outlineLevelCol="3"/>
  <cols>
    <col min="1" max="1" width="11.8583333333333" style="71" customWidth="1"/>
    <col min="2" max="2" width="27.5666666666667" style="71" customWidth="1"/>
    <col min="3" max="3" width="34.2833333333333" style="71" customWidth="1"/>
    <col min="4" max="4" width="36.7083333333333" style="71" customWidth="1"/>
    <col min="5" max="16384" width="8" style="1"/>
  </cols>
  <sheetData>
    <row r="1" s="1" customFormat="1" ht="28.5" customHeight="1" spans="1:4">
      <c r="A1" s="114" t="s">
        <v>0</v>
      </c>
      <c r="B1" s="114"/>
      <c r="C1" s="114"/>
      <c r="D1" s="114"/>
    </row>
    <row r="2" s="1" customFormat="1" ht="15" customHeight="1" spans="1:4">
      <c r="A2" s="67"/>
      <c r="B2" s="67"/>
      <c r="C2" s="30"/>
      <c r="D2" s="31" t="s">
        <v>1</v>
      </c>
    </row>
    <row r="3" s="1" customFormat="1" ht="15" customHeight="1" spans="1:4">
      <c r="A3" s="32" t="s">
        <v>2</v>
      </c>
      <c r="B3" s="33" t="s">
        <v>3</v>
      </c>
      <c r="C3" s="115" t="s">
        <v>4</v>
      </c>
      <c r="D3" s="32" t="s">
        <v>5</v>
      </c>
    </row>
    <row r="4" s="1" customFormat="1" ht="22.5" customHeight="1" spans="1:4">
      <c r="A4" s="80" t="s">
        <v>6</v>
      </c>
      <c r="B4" s="80" t="s">
        <v>7</v>
      </c>
      <c r="C4" s="35" t="s">
        <v>8</v>
      </c>
      <c r="D4" s="35" t="s">
        <v>9</v>
      </c>
    </row>
    <row r="5" s="1" customFormat="1" ht="22.5" customHeight="1" spans="1:4">
      <c r="A5" s="35" t="s">
        <v>10</v>
      </c>
      <c r="B5" s="38" t="s">
        <v>11</v>
      </c>
      <c r="C5" s="39">
        <f>ROUND(C6+C7+C8+C9+C10,2)</f>
        <v>215444116.69</v>
      </c>
      <c r="D5" s="39">
        <f>ROUND(D6+D7+D8+D9+D10,2)</f>
        <v>244964495.49</v>
      </c>
    </row>
    <row r="6" s="1" customFormat="1" ht="22.5" customHeight="1" spans="1:4">
      <c r="A6" s="35" t="s">
        <v>12</v>
      </c>
      <c r="B6" s="38" t="s">
        <v>13</v>
      </c>
      <c r="C6" s="43"/>
      <c r="D6" s="43"/>
    </row>
    <row r="7" s="1" customFormat="1" ht="22.5" customHeight="1" spans="1:4">
      <c r="A7" s="35" t="s">
        <v>14</v>
      </c>
      <c r="B7" s="38" t="s">
        <v>15</v>
      </c>
      <c r="C7" s="43">
        <v>12045302.93</v>
      </c>
      <c r="D7" s="43"/>
    </row>
    <row r="8" s="1" customFormat="1" ht="22.5" customHeight="1" spans="1:4">
      <c r="A8" s="35" t="s">
        <v>16</v>
      </c>
      <c r="B8" s="38" t="s">
        <v>17</v>
      </c>
      <c r="C8" s="43">
        <v>152725500.9</v>
      </c>
      <c r="D8" s="43">
        <v>181840982.61</v>
      </c>
    </row>
    <row r="9" s="1" customFormat="1" ht="22.5" customHeight="1" spans="1:4">
      <c r="A9" s="35" t="s">
        <v>18</v>
      </c>
      <c r="B9" s="38" t="s">
        <v>19</v>
      </c>
      <c r="C9" s="43">
        <v>50673312.86</v>
      </c>
      <c r="D9" s="43">
        <v>63123512.88</v>
      </c>
    </row>
    <row r="10" s="1" customFormat="1" ht="22.5" customHeight="1" spans="1:4">
      <c r="A10" s="35" t="s">
        <v>20</v>
      </c>
      <c r="B10" s="38" t="s">
        <v>21</v>
      </c>
      <c r="C10" s="43"/>
      <c r="D10" s="43"/>
    </row>
    <row r="11" s="1" customFormat="1" ht="22.5" customHeight="1" spans="1:4">
      <c r="A11" s="35" t="s">
        <v>22</v>
      </c>
      <c r="B11" s="38" t="s">
        <v>23</v>
      </c>
      <c r="C11" s="39">
        <f>ROUND(C12+C13,2)</f>
        <v>1145212.07</v>
      </c>
      <c r="D11" s="39">
        <f>ROUND(D12+D13,2)</f>
        <v>3751554.13</v>
      </c>
    </row>
    <row r="12" s="1" customFormat="1" ht="22.5" customHeight="1" spans="1:4">
      <c r="A12" s="35" t="s">
        <v>24</v>
      </c>
      <c r="B12" s="38" t="s">
        <v>25</v>
      </c>
      <c r="C12" s="43">
        <v>1145212.07</v>
      </c>
      <c r="D12" s="43">
        <v>3751554.13</v>
      </c>
    </row>
    <row r="13" s="1" customFormat="1" ht="22.5" customHeight="1" spans="1:4">
      <c r="A13" s="35" t="s">
        <v>26</v>
      </c>
      <c r="B13" s="38" t="s">
        <v>27</v>
      </c>
      <c r="C13" s="43"/>
      <c r="D13" s="43"/>
    </row>
    <row r="14" s="1" customFormat="1" ht="22.5" customHeight="1" spans="1:4">
      <c r="A14" s="35" t="s">
        <v>28</v>
      </c>
      <c r="B14" s="38" t="s">
        <v>29</v>
      </c>
      <c r="C14" s="39">
        <f>C5-C11</f>
        <v>214298904.62</v>
      </c>
      <c r="D14" s="39">
        <f>D5-D11</f>
        <v>241212941.36</v>
      </c>
    </row>
    <row r="15" s="1" customFormat="1" ht="22.5" customHeight="1" spans="1:4">
      <c r="A15" s="35" t="s">
        <v>30</v>
      </c>
      <c r="B15" s="38" t="s">
        <v>31</v>
      </c>
      <c r="C15" s="116">
        <f>[1]医疗收支2025nb02!E36</f>
        <v>149204128.8</v>
      </c>
      <c r="D15" s="116">
        <f>[1]医疗收支2025nb02!L36</f>
        <v>163176772.48</v>
      </c>
    </row>
    <row r="16" s="1" customFormat="1" ht="22.5" customHeight="1" spans="1:4">
      <c r="A16" s="35" t="s">
        <v>32</v>
      </c>
      <c r="B16" s="38" t="s">
        <v>33</v>
      </c>
      <c r="C16" s="116">
        <f>[1]医疗收支2025nb02!G36</f>
        <v>65094775.82</v>
      </c>
      <c r="D16" s="116">
        <f>[1]医疗收支2025nb02!N36</f>
        <v>78036168.88</v>
      </c>
    </row>
    <row r="17" s="1" customFormat="1" ht="22.5" customHeight="1" spans="1:4">
      <c r="A17" s="35" t="s">
        <v>34</v>
      </c>
      <c r="B17" s="38" t="s">
        <v>35</v>
      </c>
      <c r="C17" s="116">
        <f>[1]医疗收支2025nb02!F36</f>
        <v>0</v>
      </c>
      <c r="D17" s="116">
        <f>[1]医疗收支2025nb02!M36</f>
        <v>0</v>
      </c>
    </row>
    <row r="18" s="1" customFormat="1" ht="22.5" customHeight="1" spans="1:4">
      <c r="A18" s="77" t="s">
        <v>36</v>
      </c>
      <c r="B18" s="77"/>
      <c r="C18" s="117"/>
      <c r="D18" s="77"/>
    </row>
    <row r="19" s="1" customFormat="1" ht="15.75" customHeight="1" spans="1:4">
      <c r="A19" s="67" t="s">
        <v>37</v>
      </c>
      <c r="B19" s="67"/>
      <c r="C19" s="30"/>
      <c r="D19" s="67"/>
    </row>
    <row r="20" s="1" customFormat="1" customHeight="1" spans="1:4">
      <c r="A20" s="53"/>
      <c r="B20" s="53"/>
      <c r="C20" s="53"/>
      <c r="D20" s="53"/>
    </row>
    <row r="22" s="1" customFormat="1" customHeight="1" spans="1:4">
      <c r="A22" s="67"/>
      <c r="B22" s="67"/>
      <c r="C22" s="30"/>
      <c r="D22" s="67"/>
    </row>
  </sheetData>
  <mergeCells count="4">
    <mergeCell ref="A1:D1"/>
    <mergeCell ref="A18:D18"/>
    <mergeCell ref="A19:D19"/>
    <mergeCell ref="A22:D22"/>
  </mergeCells>
  <pageMargins left="0.75" right="0.75" top="1" bottom="1" header="0.5" footer="0.5"/>
  <pageSetup paperSize="9" scale="9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workbookViewId="0">
      <selection activeCell="A1" sqref="$A1:$XFD1048576"/>
    </sheetView>
  </sheetViews>
  <sheetFormatPr defaultColWidth="8" defaultRowHeight="14.25" customHeight="1"/>
  <cols>
    <col min="1" max="1" width="11.8583333333333" style="71" customWidth="1"/>
    <col min="2" max="2" width="40.7083333333333" style="92" customWidth="1"/>
    <col min="3" max="7" width="25.7083333333333" style="71" customWidth="1"/>
    <col min="8" max="8" width="10.7083333333333" style="71" customWidth="1"/>
    <col min="9" max="9" width="40.7083333333333" style="71" customWidth="1"/>
    <col min="10" max="14" width="25.7083333333333" style="71" customWidth="1"/>
    <col min="15" max="16384" width="8" style="1"/>
  </cols>
  <sheetData>
    <row r="1" s="1" customFormat="1" ht="35.25" customHeight="1" spans="1:14">
      <c r="A1" s="29" t="s">
        <v>38</v>
      </c>
      <c r="B1" s="93"/>
      <c r="C1" s="29"/>
      <c r="D1" s="94"/>
      <c r="E1" s="29"/>
      <c r="F1" s="29"/>
      <c r="G1" s="29"/>
      <c r="H1" s="29"/>
      <c r="I1" s="29"/>
      <c r="J1" s="29"/>
      <c r="K1" s="94"/>
      <c r="L1" s="29"/>
      <c r="M1" s="29"/>
      <c r="N1" s="29"/>
    </row>
    <row r="2" s="27" customFormat="1" ht="15" customHeight="1" spans="1:14">
      <c r="A2" s="67"/>
      <c r="B2" s="67"/>
      <c r="C2" s="30"/>
      <c r="N2" s="31" t="s">
        <v>39</v>
      </c>
    </row>
    <row r="3" s="1" customFormat="1" ht="21" customHeight="1" spans="1:14">
      <c r="A3" s="32" t="s">
        <v>2</v>
      </c>
      <c r="B3" s="95" t="s">
        <v>3</v>
      </c>
      <c r="C3" s="33"/>
      <c r="D3" s="33"/>
      <c r="E3" s="32"/>
      <c r="F3" s="32"/>
      <c r="G3" s="71"/>
      <c r="H3" s="78" t="s">
        <v>4</v>
      </c>
      <c r="I3" s="32"/>
      <c r="J3" s="78"/>
      <c r="K3" s="96"/>
      <c r="L3" s="78"/>
      <c r="M3" s="78"/>
      <c r="N3" s="32" t="s">
        <v>5</v>
      </c>
    </row>
    <row r="4" s="1" customFormat="1" customHeight="1" spans="1:14">
      <c r="A4" s="80" t="s">
        <v>6</v>
      </c>
      <c r="B4" s="97" t="s">
        <v>7</v>
      </c>
      <c r="C4" s="35" t="s">
        <v>40</v>
      </c>
      <c r="D4" s="35" t="s">
        <v>41</v>
      </c>
      <c r="E4" s="35"/>
      <c r="F4" s="35"/>
      <c r="G4" s="35" t="s">
        <v>42</v>
      </c>
      <c r="H4" s="80" t="s">
        <v>6</v>
      </c>
      <c r="I4" s="80" t="s">
        <v>43</v>
      </c>
      <c r="J4" s="35" t="s">
        <v>40</v>
      </c>
      <c r="K4" s="35" t="s">
        <v>41</v>
      </c>
      <c r="L4" s="35"/>
      <c r="M4" s="35"/>
      <c r="N4" s="35" t="s">
        <v>42</v>
      </c>
    </row>
    <row r="5" s="1" customFormat="1" ht="24" customHeight="1" spans="1:14">
      <c r="A5" s="81"/>
      <c r="B5" s="98"/>
      <c r="C5" s="35"/>
      <c r="D5" s="35" t="s">
        <v>44</v>
      </c>
      <c r="E5" s="35" t="s">
        <v>45</v>
      </c>
      <c r="F5" s="35" t="s">
        <v>46</v>
      </c>
      <c r="G5" s="35"/>
      <c r="H5" s="81"/>
      <c r="I5" s="81"/>
      <c r="J5" s="35"/>
      <c r="K5" s="35" t="s">
        <v>44</v>
      </c>
      <c r="L5" s="35" t="s">
        <v>45</v>
      </c>
      <c r="M5" s="35" t="s">
        <v>46</v>
      </c>
      <c r="N5" s="35"/>
    </row>
    <row r="6" s="1" customFormat="1" ht="20.25" customHeight="1" spans="1:14">
      <c r="A6" s="35">
        <v>1</v>
      </c>
      <c r="B6" s="58" t="s">
        <v>47</v>
      </c>
      <c r="C6" s="39">
        <f t="shared" ref="C6:G6" si="0">C7+C9</f>
        <v>107884609.59</v>
      </c>
      <c r="D6" s="39">
        <f t="shared" si="0"/>
        <v>81992874.27</v>
      </c>
      <c r="E6" s="39">
        <f t="shared" si="0"/>
        <v>81992874.27</v>
      </c>
      <c r="F6" s="39">
        <f t="shared" si="0"/>
        <v>0</v>
      </c>
      <c r="G6" s="39">
        <f t="shared" si="0"/>
        <v>25891735.32</v>
      </c>
      <c r="H6" s="35">
        <v>34</v>
      </c>
      <c r="I6" s="38" t="s">
        <v>48</v>
      </c>
      <c r="J6" s="39">
        <f t="shared" ref="J6:N6" si="1">J7+J16</f>
        <v>87852886.57</v>
      </c>
      <c r="K6" s="39">
        <f t="shared" si="1"/>
        <v>68722813.75</v>
      </c>
      <c r="L6" s="39">
        <f t="shared" si="1"/>
        <v>68722813.75</v>
      </c>
      <c r="M6" s="39">
        <f t="shared" si="1"/>
        <v>0</v>
      </c>
      <c r="N6" s="39">
        <f t="shared" si="1"/>
        <v>19130072.82</v>
      </c>
    </row>
    <row r="7" s="1" customFormat="1" ht="20.25" customHeight="1" spans="1:14">
      <c r="A7" s="35">
        <v>2</v>
      </c>
      <c r="B7" s="58" t="s">
        <v>49</v>
      </c>
      <c r="C7" s="39">
        <f t="shared" ref="C7:C9" si="2">D7+G7</f>
        <v>87512554.76</v>
      </c>
      <c r="D7" s="39">
        <f t="shared" ref="D7:D9" si="3">E7+F7</f>
        <v>81838786.35</v>
      </c>
      <c r="E7" s="43">
        <v>81838786.35</v>
      </c>
      <c r="F7" s="43"/>
      <c r="G7" s="43">
        <v>5673768.41</v>
      </c>
      <c r="H7" s="35">
        <v>35</v>
      </c>
      <c r="I7" s="38" t="s">
        <v>50</v>
      </c>
      <c r="J7" s="39">
        <f t="shared" ref="J7:N7" si="4">J9+J10+J11+J12+J13+J14+J15</f>
        <v>60672392.52</v>
      </c>
      <c r="K7" s="39">
        <f t="shared" si="4"/>
        <v>44975059.18</v>
      </c>
      <c r="L7" s="39">
        <f t="shared" si="4"/>
        <v>44975059.18</v>
      </c>
      <c r="M7" s="39">
        <f t="shared" si="4"/>
        <v>0</v>
      </c>
      <c r="N7" s="39">
        <f t="shared" si="4"/>
        <v>15697333.34</v>
      </c>
    </row>
    <row r="8" s="1" customFormat="1" ht="20.25" customHeight="1" spans="1:14">
      <c r="A8" s="35">
        <v>3</v>
      </c>
      <c r="B8" s="58" t="s">
        <v>51</v>
      </c>
      <c r="C8" s="39">
        <f t="shared" si="2"/>
        <v>7057871.65</v>
      </c>
      <c r="D8" s="39">
        <f t="shared" si="3"/>
        <v>7057871.65</v>
      </c>
      <c r="E8" s="43">
        <v>7057871.65</v>
      </c>
      <c r="F8" s="43"/>
      <c r="G8" s="43"/>
      <c r="H8" s="35">
        <v>36</v>
      </c>
      <c r="I8" s="54" t="s">
        <v>52</v>
      </c>
      <c r="J8" s="39">
        <f>N8</f>
        <v>0</v>
      </c>
      <c r="K8" s="99" t="s">
        <v>53</v>
      </c>
      <c r="L8" s="99" t="s">
        <v>53</v>
      </c>
      <c r="M8" s="99" t="s">
        <v>53</v>
      </c>
      <c r="N8" s="43"/>
    </row>
    <row r="9" s="1" customFormat="1" ht="20.25" customHeight="1" spans="1:14">
      <c r="A9" s="35">
        <v>4</v>
      </c>
      <c r="B9" s="58" t="s">
        <v>54</v>
      </c>
      <c r="C9" s="39">
        <f t="shared" si="2"/>
        <v>20372054.83</v>
      </c>
      <c r="D9" s="39">
        <f t="shared" si="3"/>
        <v>154087.92</v>
      </c>
      <c r="E9" s="43">
        <v>154087.92</v>
      </c>
      <c r="F9" s="43"/>
      <c r="G9" s="43">
        <v>20217966.91</v>
      </c>
      <c r="H9" s="35">
        <v>37</v>
      </c>
      <c r="I9" s="38" t="s">
        <v>55</v>
      </c>
      <c r="J9" s="39">
        <f t="shared" ref="J9:J15" si="5">K9+N9</f>
        <v>23931702.76</v>
      </c>
      <c r="K9" s="39">
        <f t="shared" ref="K9:K15" si="6">L9+M9</f>
        <v>22563798.73</v>
      </c>
      <c r="L9" s="43">
        <v>22563798.73</v>
      </c>
      <c r="M9" s="43"/>
      <c r="N9" s="43">
        <v>1367904.03</v>
      </c>
    </row>
    <row r="10" s="1" customFormat="1" ht="20.25" customHeight="1" spans="1:14">
      <c r="A10" s="35">
        <v>5</v>
      </c>
      <c r="B10" s="58" t="s">
        <v>56</v>
      </c>
      <c r="C10" s="39">
        <f t="shared" ref="C10:G10" si="7">C11+C12</f>
        <v>2304464.56</v>
      </c>
      <c r="D10" s="39">
        <f t="shared" si="7"/>
        <v>1738176.46</v>
      </c>
      <c r="E10" s="39">
        <f t="shared" si="7"/>
        <v>1738176.46</v>
      </c>
      <c r="F10" s="39">
        <f t="shared" si="7"/>
        <v>0</v>
      </c>
      <c r="G10" s="39">
        <f t="shared" si="7"/>
        <v>566288.1</v>
      </c>
      <c r="H10" s="35">
        <v>38</v>
      </c>
      <c r="I10" s="38" t="s">
        <v>57</v>
      </c>
      <c r="J10" s="39">
        <f t="shared" si="5"/>
        <v>1171272.26</v>
      </c>
      <c r="K10" s="39">
        <f t="shared" si="6"/>
        <v>1171272.26</v>
      </c>
      <c r="L10" s="43">
        <v>1171272.26</v>
      </c>
      <c r="M10" s="43"/>
      <c r="N10" s="43"/>
    </row>
    <row r="11" s="1" customFormat="1" ht="20.25" customHeight="1" spans="1:14">
      <c r="A11" s="35">
        <v>6</v>
      </c>
      <c r="B11" s="58" t="s">
        <v>58</v>
      </c>
      <c r="C11" s="39">
        <f t="shared" ref="C11:C19" si="8">D11+G11</f>
        <v>1633143.57</v>
      </c>
      <c r="D11" s="39">
        <f t="shared" ref="D11:D19" si="9">E11+F11</f>
        <v>1345781.75</v>
      </c>
      <c r="E11" s="43">
        <v>1345781.75</v>
      </c>
      <c r="F11" s="43"/>
      <c r="G11" s="43">
        <v>287361.82</v>
      </c>
      <c r="H11" s="35">
        <v>39</v>
      </c>
      <c r="I11" s="38" t="s">
        <v>59</v>
      </c>
      <c r="J11" s="39">
        <f t="shared" si="5"/>
        <v>20584593.82</v>
      </c>
      <c r="K11" s="39">
        <f t="shared" si="6"/>
        <v>17449455.8</v>
      </c>
      <c r="L11" s="43">
        <v>17449455.8</v>
      </c>
      <c r="M11" s="43"/>
      <c r="N11" s="43">
        <v>3135138.02</v>
      </c>
    </row>
    <row r="12" s="1" customFormat="1" ht="20.25" customHeight="1" spans="1:14">
      <c r="A12" s="35">
        <v>7</v>
      </c>
      <c r="B12" s="58" t="s">
        <v>60</v>
      </c>
      <c r="C12" s="39">
        <f t="shared" si="8"/>
        <v>671320.99</v>
      </c>
      <c r="D12" s="39">
        <f t="shared" si="9"/>
        <v>392394.71</v>
      </c>
      <c r="E12" s="43">
        <v>392394.71</v>
      </c>
      <c r="F12" s="43"/>
      <c r="G12" s="43">
        <v>278926.28</v>
      </c>
      <c r="H12" s="35">
        <v>40</v>
      </c>
      <c r="I12" s="38" t="s">
        <v>61</v>
      </c>
      <c r="J12" s="39">
        <f t="shared" si="5"/>
        <v>11093171.33</v>
      </c>
      <c r="K12" s="39">
        <f t="shared" si="6"/>
        <v>0</v>
      </c>
      <c r="L12" s="43"/>
      <c r="M12" s="43"/>
      <c r="N12" s="43">
        <v>11093171.33</v>
      </c>
    </row>
    <row r="13" s="1" customFormat="1" ht="20.25" customHeight="1" spans="1:14">
      <c r="A13" s="35">
        <v>8</v>
      </c>
      <c r="B13" s="58" t="s">
        <v>62</v>
      </c>
      <c r="C13" s="39">
        <f t="shared" si="8"/>
        <v>0</v>
      </c>
      <c r="D13" s="39">
        <f t="shared" si="9"/>
        <v>0</v>
      </c>
      <c r="E13" s="43"/>
      <c r="F13" s="43"/>
      <c r="G13" s="43"/>
      <c r="H13" s="35">
        <v>41</v>
      </c>
      <c r="I13" s="38" t="s">
        <v>63</v>
      </c>
      <c r="J13" s="39">
        <f t="shared" si="5"/>
        <v>244560.14</v>
      </c>
      <c r="K13" s="39">
        <f t="shared" si="6"/>
        <v>244560.14</v>
      </c>
      <c r="L13" s="43">
        <v>244560.14</v>
      </c>
      <c r="M13" s="43"/>
      <c r="N13" s="43"/>
    </row>
    <row r="14" s="1" customFormat="1" ht="38.25" customHeight="1" spans="1:14">
      <c r="A14" s="35">
        <v>9</v>
      </c>
      <c r="B14" s="58" t="s">
        <v>64</v>
      </c>
      <c r="C14" s="39">
        <f t="shared" si="8"/>
        <v>0</v>
      </c>
      <c r="D14" s="39">
        <f t="shared" si="9"/>
        <v>0</v>
      </c>
      <c r="E14" s="43"/>
      <c r="F14" s="43"/>
      <c r="G14" s="43"/>
      <c r="H14" s="35">
        <v>42</v>
      </c>
      <c r="I14" s="38" t="s">
        <v>65</v>
      </c>
      <c r="J14" s="39">
        <f t="shared" si="5"/>
        <v>3545972.25</v>
      </c>
      <c r="K14" s="39">
        <f t="shared" si="6"/>
        <v>3545972.25</v>
      </c>
      <c r="L14" s="43">
        <v>3545972.25</v>
      </c>
      <c r="M14" s="43"/>
      <c r="N14" s="43"/>
    </row>
    <row r="15" s="1" customFormat="1" ht="20.25" customHeight="1" spans="1:14">
      <c r="A15" s="35">
        <v>10</v>
      </c>
      <c r="B15" s="58" t="s">
        <v>66</v>
      </c>
      <c r="C15" s="39">
        <f t="shared" si="8"/>
        <v>7663539.79</v>
      </c>
      <c r="D15" s="39">
        <f t="shared" si="9"/>
        <v>482036.79</v>
      </c>
      <c r="E15" s="43">
        <v>482036.79</v>
      </c>
      <c r="F15" s="43"/>
      <c r="G15" s="43">
        <v>7181503</v>
      </c>
      <c r="H15" s="35">
        <v>43</v>
      </c>
      <c r="I15" s="38" t="s">
        <v>67</v>
      </c>
      <c r="J15" s="39">
        <f t="shared" si="5"/>
        <v>101119.96</v>
      </c>
      <c r="K15" s="39">
        <f t="shared" si="6"/>
        <v>0</v>
      </c>
      <c r="L15" s="43"/>
      <c r="M15" s="43"/>
      <c r="N15" s="43">
        <v>101119.96</v>
      </c>
    </row>
    <row r="16" s="1" customFormat="1" ht="20.25" customHeight="1" spans="1:14">
      <c r="A16" s="35">
        <v>11</v>
      </c>
      <c r="B16" s="58" t="s">
        <v>68</v>
      </c>
      <c r="C16" s="39">
        <f t="shared" si="8"/>
        <v>0</v>
      </c>
      <c r="D16" s="39">
        <f t="shared" si="9"/>
        <v>0</v>
      </c>
      <c r="E16" s="43"/>
      <c r="F16" s="43"/>
      <c r="G16" s="43"/>
      <c r="H16" s="35">
        <v>44</v>
      </c>
      <c r="I16" s="38" t="s">
        <v>69</v>
      </c>
      <c r="J16" s="39">
        <f t="shared" ref="J16:N16" si="10">J18+J19+J20+J21+J22</f>
        <v>27180494.05</v>
      </c>
      <c r="K16" s="39">
        <f t="shared" si="10"/>
        <v>23747754.57</v>
      </c>
      <c r="L16" s="39">
        <f t="shared" si="10"/>
        <v>23747754.57</v>
      </c>
      <c r="M16" s="39">
        <f t="shared" si="10"/>
        <v>0</v>
      </c>
      <c r="N16" s="39">
        <f t="shared" si="10"/>
        <v>3432739.48</v>
      </c>
    </row>
    <row r="17" s="1" customFormat="1" ht="20.25" customHeight="1" spans="1:14">
      <c r="A17" s="35">
        <v>12</v>
      </c>
      <c r="B17" s="58" t="s">
        <v>70</v>
      </c>
      <c r="C17" s="39">
        <f t="shared" si="8"/>
        <v>0</v>
      </c>
      <c r="D17" s="39">
        <f t="shared" si="9"/>
        <v>0</v>
      </c>
      <c r="E17" s="43"/>
      <c r="F17" s="43"/>
      <c r="G17" s="43"/>
      <c r="H17" s="35">
        <v>45</v>
      </c>
      <c r="I17" s="54" t="s">
        <v>52</v>
      </c>
      <c r="J17" s="39">
        <f>N17</f>
        <v>2137003.27</v>
      </c>
      <c r="K17" s="99" t="s">
        <v>53</v>
      </c>
      <c r="L17" s="99" t="s">
        <v>53</v>
      </c>
      <c r="M17" s="99" t="s">
        <v>53</v>
      </c>
      <c r="N17" s="43">
        <v>2137003.27</v>
      </c>
    </row>
    <row r="18" s="1" customFormat="1" ht="20.25" customHeight="1" spans="1:14">
      <c r="A18" s="36">
        <v>13</v>
      </c>
      <c r="B18" s="100" t="s">
        <v>71</v>
      </c>
      <c r="C18" s="39">
        <f t="shared" si="8"/>
        <v>0</v>
      </c>
      <c r="D18" s="39">
        <f t="shared" si="9"/>
        <v>0</v>
      </c>
      <c r="E18" s="51"/>
      <c r="F18" s="43"/>
      <c r="G18" s="43"/>
      <c r="H18" s="35">
        <v>46</v>
      </c>
      <c r="I18" s="38" t="s">
        <v>55</v>
      </c>
      <c r="J18" s="39">
        <f t="shared" ref="J18:J24" si="11">K18+N18</f>
        <v>14918733.58</v>
      </c>
      <c r="K18" s="39">
        <f t="shared" ref="K18:K24" si="12">L18+M18</f>
        <v>13789654.84</v>
      </c>
      <c r="L18" s="43">
        <v>13789654.84</v>
      </c>
      <c r="M18" s="43"/>
      <c r="N18" s="43">
        <v>1129078.74</v>
      </c>
    </row>
    <row r="19" s="1" customFormat="1" ht="20.25" customHeight="1" spans="1:14">
      <c r="A19" s="80">
        <v>14</v>
      </c>
      <c r="B19" s="58" t="s">
        <v>72</v>
      </c>
      <c r="C19" s="39">
        <f t="shared" si="8"/>
        <v>82067.18</v>
      </c>
      <c r="D19" s="39">
        <f t="shared" si="9"/>
        <v>0</v>
      </c>
      <c r="E19" s="101"/>
      <c r="F19" s="51"/>
      <c r="G19" s="51">
        <v>82067.18</v>
      </c>
      <c r="H19" s="35">
        <v>47</v>
      </c>
      <c r="I19" s="38" t="s">
        <v>57</v>
      </c>
      <c r="J19" s="39">
        <f t="shared" si="11"/>
        <v>395443.09</v>
      </c>
      <c r="K19" s="39">
        <f t="shared" si="12"/>
        <v>395443.09</v>
      </c>
      <c r="L19" s="43">
        <v>395443.09</v>
      </c>
      <c r="M19" s="43"/>
      <c r="N19" s="43"/>
    </row>
    <row r="20" s="1" customFormat="1" ht="20.25" customHeight="1" spans="1:14">
      <c r="A20" s="35">
        <v>15</v>
      </c>
      <c r="B20" s="102"/>
      <c r="C20" s="102"/>
      <c r="D20" s="102"/>
      <c r="E20" s="102"/>
      <c r="F20" s="102"/>
      <c r="G20" s="102"/>
      <c r="H20" s="35">
        <v>48</v>
      </c>
      <c r="I20" s="38" t="s">
        <v>59</v>
      </c>
      <c r="J20" s="39">
        <f t="shared" si="11"/>
        <v>9851836.16</v>
      </c>
      <c r="K20" s="39">
        <f t="shared" si="12"/>
        <v>9562656.64</v>
      </c>
      <c r="L20" s="43">
        <v>9562656.64</v>
      </c>
      <c r="M20" s="43"/>
      <c r="N20" s="43">
        <v>289179.52</v>
      </c>
    </row>
    <row r="21" s="1" customFormat="1" ht="20.25" customHeight="1" spans="1:14">
      <c r="A21" s="35">
        <v>16</v>
      </c>
      <c r="B21" s="102"/>
      <c r="C21" s="102"/>
      <c r="D21" s="102"/>
      <c r="E21" s="102"/>
      <c r="F21" s="102"/>
      <c r="G21" s="102"/>
      <c r="H21" s="35">
        <v>49</v>
      </c>
      <c r="I21" s="38" t="s">
        <v>73</v>
      </c>
      <c r="J21" s="39">
        <f t="shared" si="11"/>
        <v>2014481.22</v>
      </c>
      <c r="K21" s="39">
        <f t="shared" si="12"/>
        <v>0</v>
      </c>
      <c r="L21" s="43"/>
      <c r="M21" s="43"/>
      <c r="N21" s="43">
        <v>2014481.22</v>
      </c>
    </row>
    <row r="22" s="1" customFormat="1" ht="20.25" customHeight="1" spans="1:14">
      <c r="A22" s="35">
        <v>17</v>
      </c>
      <c r="B22" s="102"/>
      <c r="C22" s="102"/>
      <c r="D22" s="102"/>
      <c r="E22" s="102"/>
      <c r="F22" s="102"/>
      <c r="G22" s="102"/>
      <c r="H22" s="35">
        <v>50</v>
      </c>
      <c r="I22" s="38" t="s">
        <v>74</v>
      </c>
      <c r="J22" s="39">
        <f t="shared" si="11"/>
        <v>0</v>
      </c>
      <c r="K22" s="39">
        <f t="shared" si="12"/>
        <v>0</v>
      </c>
      <c r="L22" s="43"/>
      <c r="M22" s="43"/>
      <c r="N22" s="43"/>
    </row>
    <row r="23" s="1" customFormat="1" ht="20.25" customHeight="1" spans="1:14">
      <c r="A23" s="35">
        <v>18</v>
      </c>
      <c r="B23" s="103"/>
      <c r="C23" s="102"/>
      <c r="D23" s="102"/>
      <c r="E23" s="102"/>
      <c r="F23" s="102"/>
      <c r="G23" s="102"/>
      <c r="H23" s="35">
        <v>51</v>
      </c>
      <c r="I23" s="38" t="s">
        <v>75</v>
      </c>
      <c r="J23" s="39">
        <f t="shared" si="11"/>
        <v>1587958.09</v>
      </c>
      <c r="K23" s="39">
        <f t="shared" si="12"/>
        <v>6230.09</v>
      </c>
      <c r="L23" s="43">
        <v>6230.09</v>
      </c>
      <c r="M23" s="43"/>
      <c r="N23" s="43">
        <v>1581728</v>
      </c>
    </row>
    <row r="24" s="1" customFormat="1" ht="20.25" customHeight="1" spans="1:14">
      <c r="A24" s="35">
        <v>19</v>
      </c>
      <c r="B24" s="102"/>
      <c r="C24" s="102"/>
      <c r="D24" s="102"/>
      <c r="E24" s="102"/>
      <c r="F24" s="102"/>
      <c r="G24" s="102"/>
      <c r="H24" s="35">
        <v>52</v>
      </c>
      <c r="I24" s="38" t="s">
        <v>76</v>
      </c>
      <c r="J24" s="39">
        <f t="shared" si="11"/>
        <v>0</v>
      </c>
      <c r="K24" s="39">
        <f t="shared" si="12"/>
        <v>0</v>
      </c>
      <c r="L24" s="43"/>
      <c r="M24" s="43"/>
      <c r="N24" s="43"/>
    </row>
    <row r="25" s="1" customFormat="1" ht="20.25" customHeight="1" spans="1:14">
      <c r="A25" s="35">
        <v>20</v>
      </c>
      <c r="B25" s="102"/>
      <c r="C25" s="102"/>
      <c r="D25" s="102"/>
      <c r="E25" s="102"/>
      <c r="F25" s="102"/>
      <c r="G25" s="102"/>
      <c r="H25" s="35">
        <v>53</v>
      </c>
      <c r="I25" s="54" t="s">
        <v>77</v>
      </c>
      <c r="J25" s="39">
        <f>N25</f>
        <v>1524440</v>
      </c>
      <c r="K25" s="99" t="s">
        <v>53</v>
      </c>
      <c r="L25" s="99" t="s">
        <v>53</v>
      </c>
      <c r="M25" s="99" t="s">
        <v>53</v>
      </c>
      <c r="N25" s="43">
        <v>1524440</v>
      </c>
    </row>
    <row r="26" s="1" customFormat="1" ht="20.25" customHeight="1" spans="1:14">
      <c r="A26" s="35">
        <v>21</v>
      </c>
      <c r="B26" s="102"/>
      <c r="C26" s="102"/>
      <c r="D26" s="102"/>
      <c r="E26" s="102"/>
      <c r="F26" s="102"/>
      <c r="G26" s="102"/>
      <c r="H26" s="35">
        <v>54</v>
      </c>
      <c r="I26" s="38" t="s">
        <v>78</v>
      </c>
      <c r="J26" s="39">
        <f t="shared" ref="J26:J35" si="13">K26+N26</f>
        <v>68399.72</v>
      </c>
      <c r="K26" s="39">
        <f t="shared" ref="K26:K35" si="14">L26+M26</f>
        <v>0</v>
      </c>
      <c r="L26" s="43"/>
      <c r="M26" s="43"/>
      <c r="N26" s="43">
        <v>68399.72</v>
      </c>
    </row>
    <row r="27" s="1" customFormat="1" ht="20.25" customHeight="1" spans="1:14">
      <c r="A27" s="35">
        <v>22</v>
      </c>
      <c r="B27" s="102"/>
      <c r="C27" s="102"/>
      <c r="D27" s="102"/>
      <c r="E27" s="102"/>
      <c r="F27" s="102"/>
      <c r="G27" s="102"/>
      <c r="H27" s="35">
        <v>55</v>
      </c>
      <c r="I27" s="60" t="s">
        <v>79</v>
      </c>
      <c r="J27" s="39">
        <f t="shared" ref="J27:N27" si="15">J6+J23+J26</f>
        <v>89509244.38</v>
      </c>
      <c r="K27" s="39">
        <f t="shared" si="15"/>
        <v>68729043.84</v>
      </c>
      <c r="L27" s="39">
        <f t="shared" si="15"/>
        <v>68729043.84</v>
      </c>
      <c r="M27" s="39">
        <f t="shared" si="15"/>
        <v>0</v>
      </c>
      <c r="N27" s="39">
        <f t="shared" si="15"/>
        <v>20780200.54</v>
      </c>
    </row>
    <row r="28" s="1" customFormat="1" ht="20.25" customHeight="1" spans="1:14">
      <c r="A28" s="35">
        <v>23</v>
      </c>
      <c r="B28" s="102"/>
      <c r="C28" s="102"/>
      <c r="D28" s="102"/>
      <c r="E28" s="102"/>
      <c r="F28" s="102"/>
      <c r="G28" s="102"/>
      <c r="H28" s="35">
        <v>56</v>
      </c>
      <c r="I28" s="38" t="s">
        <v>80</v>
      </c>
      <c r="J28" s="39">
        <f t="shared" si="13"/>
        <v>0</v>
      </c>
      <c r="K28" s="39">
        <f t="shared" si="14"/>
        <v>0</v>
      </c>
      <c r="L28" s="43"/>
      <c r="M28" s="43"/>
      <c r="N28" s="43"/>
    </row>
    <row r="29" s="1" customFormat="1" ht="20.25" customHeight="1" spans="1:14">
      <c r="A29" s="35">
        <v>24</v>
      </c>
      <c r="B29" s="104" t="s">
        <v>81</v>
      </c>
      <c r="C29" s="105">
        <f t="shared" ref="C29:G29" si="16">C6+C10+C13+C15+C17+C18+C19</f>
        <v>117934681.12</v>
      </c>
      <c r="D29" s="105">
        <f t="shared" si="16"/>
        <v>84213087.52</v>
      </c>
      <c r="E29" s="105">
        <f t="shared" si="16"/>
        <v>84213087.52</v>
      </c>
      <c r="F29" s="105">
        <f t="shared" si="16"/>
        <v>0</v>
      </c>
      <c r="G29" s="105">
        <f t="shared" si="16"/>
        <v>33721593.6</v>
      </c>
      <c r="H29" s="35">
        <v>57</v>
      </c>
      <c r="I29" s="54" t="s">
        <v>82</v>
      </c>
      <c r="J29" s="91">
        <f t="shared" si="13"/>
        <v>0</v>
      </c>
      <c r="K29" s="91">
        <f t="shared" si="14"/>
        <v>0</v>
      </c>
      <c r="L29" s="43"/>
      <c r="M29" s="43"/>
      <c r="N29" s="43"/>
    </row>
    <row r="30" s="1" customFormat="1" ht="20.25" customHeight="1" spans="1:14">
      <c r="A30" s="35">
        <v>25</v>
      </c>
      <c r="B30" s="58" t="s">
        <v>83</v>
      </c>
      <c r="C30" s="39">
        <f t="shared" ref="C30:C37" si="17">D30+G30</f>
        <v>0</v>
      </c>
      <c r="D30" s="39">
        <f t="shared" ref="D30:D37" si="18">E30+F30</f>
        <v>0</v>
      </c>
      <c r="E30" s="43"/>
      <c r="F30" s="43"/>
      <c r="G30" s="43"/>
      <c r="H30" s="35">
        <v>58</v>
      </c>
      <c r="I30" s="38" t="s">
        <v>84</v>
      </c>
      <c r="J30" s="39">
        <f t="shared" si="13"/>
        <v>1511400</v>
      </c>
      <c r="K30" s="39">
        <f t="shared" si="14"/>
        <v>1511400</v>
      </c>
      <c r="L30" s="43">
        <v>1511400</v>
      </c>
      <c r="M30" s="43"/>
      <c r="N30" s="43"/>
    </row>
    <row r="31" s="1" customFormat="1" ht="20.25" customHeight="1" spans="1:14">
      <c r="A31" s="35">
        <v>26</v>
      </c>
      <c r="B31" s="54" t="s">
        <v>85</v>
      </c>
      <c r="C31" s="39">
        <f t="shared" si="17"/>
        <v>0</v>
      </c>
      <c r="D31" s="39">
        <f t="shared" si="18"/>
        <v>0</v>
      </c>
      <c r="E31" s="43"/>
      <c r="F31" s="43"/>
      <c r="G31" s="43"/>
      <c r="H31" s="35">
        <v>59</v>
      </c>
      <c r="I31" s="54" t="s">
        <v>86</v>
      </c>
      <c r="J31" s="91">
        <f t="shared" si="13"/>
        <v>0</v>
      </c>
      <c r="K31" s="91">
        <f t="shared" si="14"/>
        <v>0</v>
      </c>
      <c r="L31" s="43"/>
      <c r="M31" s="43"/>
      <c r="N31" s="43"/>
    </row>
    <row r="32" s="1" customFormat="1" ht="20.25" customHeight="1" spans="1:14">
      <c r="A32" s="35">
        <v>27</v>
      </c>
      <c r="B32" s="58" t="s">
        <v>87</v>
      </c>
      <c r="C32" s="39">
        <f t="shared" si="17"/>
        <v>0</v>
      </c>
      <c r="D32" s="39">
        <f t="shared" si="18"/>
        <v>0</v>
      </c>
      <c r="E32" s="43"/>
      <c r="F32" s="43"/>
      <c r="G32" s="43"/>
      <c r="H32" s="35">
        <v>60</v>
      </c>
      <c r="I32" s="63" t="s">
        <v>88</v>
      </c>
      <c r="J32" s="91">
        <f t="shared" si="13"/>
        <v>89509244.38</v>
      </c>
      <c r="K32" s="91">
        <f t="shared" si="14"/>
        <v>68729043.84</v>
      </c>
      <c r="L32" s="91">
        <f t="shared" ref="L32:N32" si="19">L27+L29+L31</f>
        <v>68729043.84</v>
      </c>
      <c r="M32" s="91">
        <f t="shared" si="19"/>
        <v>0</v>
      </c>
      <c r="N32" s="91">
        <f t="shared" si="19"/>
        <v>20780200.54</v>
      </c>
    </row>
    <row r="33" s="1" customFormat="1" ht="20.25" customHeight="1" spans="1:14">
      <c r="A33" s="35">
        <v>28</v>
      </c>
      <c r="B33" s="54" t="s">
        <v>89</v>
      </c>
      <c r="C33" s="39">
        <f t="shared" si="17"/>
        <v>0</v>
      </c>
      <c r="D33" s="39">
        <f t="shared" si="18"/>
        <v>0</v>
      </c>
      <c r="E33" s="43"/>
      <c r="F33" s="43"/>
      <c r="G33" s="43"/>
      <c r="H33" s="35">
        <v>61</v>
      </c>
      <c r="I33" s="60" t="s">
        <v>90</v>
      </c>
      <c r="J33" s="91">
        <f t="shared" si="13"/>
        <v>91020644.38</v>
      </c>
      <c r="K33" s="91">
        <f t="shared" si="14"/>
        <v>70240443.84</v>
      </c>
      <c r="L33" s="91">
        <f t="shared" ref="L33:N33" si="20">L27+L28+L30</f>
        <v>70240443.84</v>
      </c>
      <c r="M33" s="91">
        <f t="shared" si="20"/>
        <v>0</v>
      </c>
      <c r="N33" s="91">
        <f t="shared" si="20"/>
        <v>20780200.54</v>
      </c>
    </row>
    <row r="34" s="1" customFormat="1" ht="20.25" customHeight="1" spans="1:14">
      <c r="A34" s="35">
        <v>29</v>
      </c>
      <c r="B34" s="106" t="s">
        <v>91</v>
      </c>
      <c r="C34" s="39">
        <f t="shared" si="17"/>
        <v>117934681.12</v>
      </c>
      <c r="D34" s="39">
        <f t="shared" si="18"/>
        <v>84213087.52</v>
      </c>
      <c r="E34" s="91">
        <f t="shared" ref="E34:G34" si="21">E29+E31+E33</f>
        <v>84213087.52</v>
      </c>
      <c r="F34" s="91">
        <f t="shared" si="21"/>
        <v>0</v>
      </c>
      <c r="G34" s="91">
        <f t="shared" si="21"/>
        <v>33721593.6</v>
      </c>
      <c r="H34" s="35">
        <v>62</v>
      </c>
      <c r="I34" s="60" t="s">
        <v>92</v>
      </c>
      <c r="J34" s="39">
        <f t="shared" si="13"/>
        <v>26914036.74</v>
      </c>
      <c r="K34" s="39">
        <f t="shared" si="14"/>
        <v>13972643.68</v>
      </c>
      <c r="L34" s="39">
        <f t="shared" ref="L34:N34" si="22">E35-L33</f>
        <v>13972643.68</v>
      </c>
      <c r="M34" s="39">
        <f t="shared" si="22"/>
        <v>0</v>
      </c>
      <c r="N34" s="39">
        <f t="shared" si="22"/>
        <v>12941393.06</v>
      </c>
    </row>
    <row r="35" s="1" customFormat="1" ht="20.25" customHeight="1" spans="1:14">
      <c r="A35" s="35">
        <v>30</v>
      </c>
      <c r="B35" s="106" t="s">
        <v>93</v>
      </c>
      <c r="C35" s="39">
        <f t="shared" si="17"/>
        <v>117934681.12</v>
      </c>
      <c r="D35" s="39">
        <f t="shared" si="18"/>
        <v>84213087.52</v>
      </c>
      <c r="E35" s="39">
        <f t="shared" ref="E35:G35" si="23">E29+E30+E32</f>
        <v>84213087.52</v>
      </c>
      <c r="F35" s="39">
        <f t="shared" si="23"/>
        <v>0</v>
      </c>
      <c r="G35" s="39">
        <f t="shared" si="23"/>
        <v>33721593.6</v>
      </c>
      <c r="H35" s="35">
        <v>63</v>
      </c>
      <c r="I35" s="54" t="s">
        <v>94</v>
      </c>
      <c r="J35" s="91">
        <f t="shared" si="13"/>
        <v>0</v>
      </c>
      <c r="K35" s="91">
        <f t="shared" si="14"/>
        <v>0</v>
      </c>
      <c r="L35" s="82"/>
      <c r="M35" s="82"/>
      <c r="N35" s="82"/>
    </row>
    <row r="36" s="1" customFormat="1" ht="20.25" customHeight="1" spans="1:14">
      <c r="A36" s="35">
        <v>31</v>
      </c>
      <c r="B36" s="58" t="s">
        <v>95</v>
      </c>
      <c r="C36" s="39">
        <f t="shared" si="17"/>
        <v>214298904.62</v>
      </c>
      <c r="D36" s="39">
        <f t="shared" si="18"/>
        <v>149204128.8</v>
      </c>
      <c r="E36" s="43">
        <v>149204128.8</v>
      </c>
      <c r="F36" s="43"/>
      <c r="G36" s="43">
        <v>65094775.82</v>
      </c>
      <c r="H36" s="35">
        <v>64</v>
      </c>
      <c r="I36" s="38" t="s">
        <v>96</v>
      </c>
      <c r="J36" s="39">
        <f>C36+J34</f>
        <v>241212941.36</v>
      </c>
      <c r="K36" s="39">
        <f>D36+K34</f>
        <v>163176772.48</v>
      </c>
      <c r="L36" s="39">
        <f t="shared" ref="L36:N36" si="24">L34+E36</f>
        <v>163176772.48</v>
      </c>
      <c r="M36" s="39">
        <f t="shared" si="24"/>
        <v>0</v>
      </c>
      <c r="N36" s="39">
        <f t="shared" si="24"/>
        <v>78036168.88</v>
      </c>
    </row>
    <row r="37" s="1" customFormat="1" ht="20.25" customHeight="1" spans="1:14">
      <c r="A37" s="35">
        <v>32</v>
      </c>
      <c r="B37" s="54" t="s">
        <v>94</v>
      </c>
      <c r="C37" s="39">
        <f t="shared" si="17"/>
        <v>0</v>
      </c>
      <c r="D37" s="39">
        <f t="shared" si="18"/>
        <v>0</v>
      </c>
      <c r="E37" s="43"/>
      <c r="F37" s="43"/>
      <c r="G37" s="43"/>
      <c r="H37" s="35">
        <v>65</v>
      </c>
      <c r="I37" s="54" t="s">
        <v>94</v>
      </c>
      <c r="J37" s="91">
        <f>K37+N37</f>
        <v>0</v>
      </c>
      <c r="K37" s="91">
        <f>L37+M37</f>
        <v>0</v>
      </c>
      <c r="L37" s="91">
        <f t="shared" ref="L37:N37" si="25">E37+L35</f>
        <v>0</v>
      </c>
      <c r="M37" s="91">
        <f t="shared" si="25"/>
        <v>0</v>
      </c>
      <c r="N37" s="91">
        <f t="shared" si="25"/>
        <v>0</v>
      </c>
    </row>
    <row r="38" s="1" customFormat="1" ht="20.25" customHeight="1" spans="1:14">
      <c r="A38" s="35">
        <v>33</v>
      </c>
      <c r="B38" s="107" t="s">
        <v>97</v>
      </c>
      <c r="C38" s="39">
        <f t="shared" ref="C38:G38" si="26">C35+C36</f>
        <v>332233585.74</v>
      </c>
      <c r="D38" s="39">
        <f t="shared" si="26"/>
        <v>233417216.32</v>
      </c>
      <c r="E38" s="39">
        <f t="shared" si="26"/>
        <v>233417216.32</v>
      </c>
      <c r="F38" s="39">
        <f t="shared" si="26"/>
        <v>0</v>
      </c>
      <c r="G38" s="39">
        <f t="shared" si="26"/>
        <v>98816369.42</v>
      </c>
      <c r="H38" s="35">
        <v>66</v>
      </c>
      <c r="I38" s="35" t="s">
        <v>97</v>
      </c>
      <c r="J38" s="39">
        <f t="shared" ref="J38:N38" si="27">J33+J36</f>
        <v>332233585.74</v>
      </c>
      <c r="K38" s="39">
        <f t="shared" si="27"/>
        <v>233417216.32</v>
      </c>
      <c r="L38" s="39">
        <f t="shared" si="27"/>
        <v>233417216.32</v>
      </c>
      <c r="M38" s="39">
        <f t="shared" si="27"/>
        <v>0</v>
      </c>
      <c r="N38" s="39">
        <f t="shared" si="27"/>
        <v>98816369.42</v>
      </c>
    </row>
    <row r="39" s="1" customFormat="1" ht="30" customHeight="1" spans="1:14">
      <c r="A39" s="108" t="s">
        <v>98</v>
      </c>
      <c r="B39" s="108"/>
      <c r="C39" s="109"/>
      <c r="D39" s="109"/>
      <c r="E39" s="109"/>
      <c r="F39" s="109"/>
      <c r="G39" s="109"/>
      <c r="H39" s="108"/>
      <c r="I39" s="108"/>
      <c r="J39" s="109"/>
      <c r="K39" s="109"/>
      <c r="L39" s="109"/>
      <c r="M39" s="109"/>
      <c r="N39" s="109"/>
    </row>
    <row r="40" s="1" customFormat="1" ht="21" customHeight="1" spans="1:14">
      <c r="A40" s="67" t="s">
        <v>99</v>
      </c>
      <c r="B40" s="108"/>
      <c r="C40" s="110"/>
      <c r="D40" s="110"/>
      <c r="E40" s="110"/>
      <c r="F40" s="110"/>
      <c r="G40" s="110"/>
      <c r="H40" s="67"/>
      <c r="I40" s="67"/>
      <c r="J40" s="110"/>
      <c r="K40" s="110"/>
      <c r="L40" s="110"/>
      <c r="M40" s="110"/>
      <c r="N40" s="110"/>
    </row>
    <row r="41" s="1" customFormat="1" ht="30" customHeight="1" spans="1:14">
      <c r="A41" s="111" t="s">
        <v>100</v>
      </c>
      <c r="B41" s="111"/>
      <c r="C41" s="112"/>
      <c r="D41" s="112"/>
      <c r="E41" s="112"/>
      <c r="F41" s="112"/>
      <c r="G41" s="112"/>
      <c r="H41" s="113"/>
      <c r="I41" s="113"/>
      <c r="J41" s="112"/>
      <c r="K41" s="112"/>
      <c r="L41" s="112"/>
      <c r="M41" s="112"/>
      <c r="N41" s="112"/>
    </row>
    <row r="42" s="1" customFormat="1" ht="21" customHeight="1" spans="1:14">
      <c r="A42" s="67" t="s">
        <v>101</v>
      </c>
      <c r="B42" s="108"/>
      <c r="C42" s="110"/>
      <c r="D42" s="110"/>
      <c r="E42" s="110"/>
      <c r="F42" s="110"/>
      <c r="G42" s="110"/>
      <c r="H42" s="67"/>
      <c r="I42" s="67"/>
      <c r="J42" s="110"/>
      <c r="K42" s="110"/>
      <c r="L42" s="110"/>
      <c r="M42" s="110"/>
      <c r="N42" s="110"/>
    </row>
  </sheetData>
  <mergeCells count="16">
    <mergeCell ref="A1:N1"/>
    <mergeCell ref="B3:D3"/>
    <mergeCell ref="D4:F4"/>
    <mergeCell ref="K4:M4"/>
    <mergeCell ref="A39:N39"/>
    <mergeCell ref="A40:N40"/>
    <mergeCell ref="A41:N41"/>
    <mergeCell ref="A42:N42"/>
    <mergeCell ref="A4:A5"/>
    <mergeCell ref="B4:B5"/>
    <mergeCell ref="C4:C5"/>
    <mergeCell ref="G4:G5"/>
    <mergeCell ref="H4:H5"/>
    <mergeCell ref="I4:I5"/>
    <mergeCell ref="J4:J5"/>
    <mergeCell ref="N4:N5"/>
  </mergeCells>
  <pageMargins left="0.75" right="0.75" top="1" bottom="1" header="0.5" footer="0.5"/>
  <pageSetup paperSize="9" scale="36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selection activeCell="E18" sqref="E18"/>
    </sheetView>
  </sheetViews>
  <sheetFormatPr defaultColWidth="8" defaultRowHeight="14.25" customHeight="1" outlineLevelCol="5"/>
  <cols>
    <col min="1" max="1" width="11.8583333333333" style="71" customWidth="1"/>
    <col min="2" max="3" width="25.7083333333333" style="71" customWidth="1"/>
    <col min="4" max="4" width="10.7083333333333" style="71" customWidth="1"/>
    <col min="5" max="5" width="30.7083333333333" style="71" customWidth="1"/>
    <col min="6" max="6" width="25.7083333333333" style="71" customWidth="1"/>
    <col min="7" max="16384" width="8" style="1"/>
  </cols>
  <sheetData>
    <row r="1" s="1" customFormat="1" ht="49.5" customHeight="1" spans="1:6">
      <c r="A1" s="4" t="s">
        <v>102</v>
      </c>
      <c r="B1" s="4"/>
      <c r="C1" s="4"/>
      <c r="D1" s="4"/>
      <c r="E1" s="4"/>
      <c r="F1" s="4"/>
    </row>
    <row r="2" s="1" customFormat="1" ht="15" customHeight="1" spans="1:6">
      <c r="A2" s="30"/>
      <c r="B2" s="30"/>
      <c r="C2" s="30"/>
      <c r="D2" s="30"/>
      <c r="E2" s="30"/>
      <c r="F2" s="31" t="s">
        <v>103</v>
      </c>
    </row>
    <row r="3" s="1" customFormat="1" ht="20.25" customHeight="1" spans="1:6">
      <c r="A3" s="32" t="s">
        <v>2</v>
      </c>
      <c r="B3" s="33" t="s">
        <v>3</v>
      </c>
      <c r="C3" s="33"/>
      <c r="D3" s="78" t="s">
        <v>4</v>
      </c>
      <c r="E3" s="79"/>
      <c r="F3" s="32" t="s">
        <v>5</v>
      </c>
    </row>
    <row r="4" s="1" customFormat="1" ht="20.25" customHeight="1" spans="1:6">
      <c r="A4" s="80" t="s">
        <v>6</v>
      </c>
      <c r="B4" s="80" t="s">
        <v>7</v>
      </c>
      <c r="C4" s="35" t="s">
        <v>104</v>
      </c>
      <c r="D4" s="80" t="s">
        <v>6</v>
      </c>
      <c r="E4" s="80" t="s">
        <v>43</v>
      </c>
      <c r="F4" s="35" t="s">
        <v>105</v>
      </c>
    </row>
    <row r="5" s="1" customFormat="1" ht="20.25" customHeight="1" spans="1:6">
      <c r="A5" s="81"/>
      <c r="B5" s="81"/>
      <c r="C5" s="35" t="s">
        <v>106</v>
      </c>
      <c r="D5" s="81"/>
      <c r="E5" s="81"/>
      <c r="F5" s="35" t="s">
        <v>106</v>
      </c>
    </row>
    <row r="6" s="1" customFormat="1" ht="20.25" customHeight="1" spans="1:6">
      <c r="A6" s="35">
        <v>1</v>
      </c>
      <c r="B6" s="38" t="s">
        <v>107</v>
      </c>
      <c r="C6" s="43"/>
      <c r="D6" s="35">
        <v>26</v>
      </c>
      <c r="E6" s="38" t="s">
        <v>108</v>
      </c>
      <c r="F6" s="43">
        <v>63123512.88</v>
      </c>
    </row>
    <row r="7" s="1" customFormat="1" ht="20.25" customHeight="1" spans="1:6">
      <c r="A7" s="35">
        <v>2</v>
      </c>
      <c r="B7" s="38" t="s">
        <v>109</v>
      </c>
      <c r="C7" s="43">
        <v>3751554.13</v>
      </c>
      <c r="D7" s="35">
        <v>27</v>
      </c>
      <c r="E7" s="38" t="s">
        <v>110</v>
      </c>
      <c r="F7" s="82"/>
    </row>
    <row r="8" s="1" customFormat="1" ht="20.25" customHeight="1" spans="1:6">
      <c r="A8" s="35">
        <v>3</v>
      </c>
      <c r="B8" s="83" t="s">
        <v>111</v>
      </c>
      <c r="C8" s="43"/>
      <c r="D8" s="35">
        <v>28</v>
      </c>
      <c r="E8" s="38" t="s">
        <v>112</v>
      </c>
      <c r="F8" s="82"/>
    </row>
    <row r="9" s="1" customFormat="1" ht="20.25" customHeight="1" spans="1:6">
      <c r="A9" s="35">
        <v>4</v>
      </c>
      <c r="B9" s="76" t="s">
        <v>113</v>
      </c>
      <c r="C9" s="43"/>
      <c r="D9" s="35">
        <v>29</v>
      </c>
      <c r="E9" s="38" t="s">
        <v>114</v>
      </c>
      <c r="F9" s="82"/>
    </row>
    <row r="10" s="1" customFormat="1" ht="20.25" customHeight="1" spans="1:6">
      <c r="A10" s="35">
        <v>5</v>
      </c>
      <c r="B10" s="76" t="s">
        <v>115</v>
      </c>
      <c r="C10" s="43"/>
      <c r="D10" s="35">
        <v>30</v>
      </c>
      <c r="E10" s="38" t="s">
        <v>116</v>
      </c>
      <c r="F10" s="43"/>
    </row>
    <row r="11" s="1" customFormat="1" ht="20.25" customHeight="1" spans="1:6">
      <c r="A11" s="35">
        <v>6</v>
      </c>
      <c r="B11" s="40" t="s">
        <v>117</v>
      </c>
      <c r="C11" s="43"/>
      <c r="D11" s="35">
        <v>31</v>
      </c>
      <c r="E11" s="38" t="s">
        <v>118</v>
      </c>
      <c r="F11" s="43"/>
    </row>
    <row r="12" s="1" customFormat="1" ht="20.25" customHeight="1" spans="1:6">
      <c r="A12" s="36">
        <v>7</v>
      </c>
      <c r="B12" s="40"/>
      <c r="C12" s="84"/>
      <c r="D12" s="35">
        <v>32</v>
      </c>
      <c r="E12" s="38" t="s">
        <v>119</v>
      </c>
      <c r="F12" s="43"/>
    </row>
    <row r="13" s="1" customFormat="1" ht="20.25" customHeight="1" spans="1:6">
      <c r="A13" s="36">
        <v>8</v>
      </c>
      <c r="B13" s="85"/>
      <c r="C13" s="86"/>
      <c r="D13" s="35">
        <v>33</v>
      </c>
      <c r="E13" s="40" t="s">
        <v>120</v>
      </c>
      <c r="F13" s="43"/>
    </row>
    <row r="14" s="1" customFormat="1" ht="20.25" customHeight="1" spans="1:6">
      <c r="A14" s="36">
        <v>9</v>
      </c>
      <c r="B14" s="85"/>
      <c r="C14" s="86"/>
      <c r="D14" s="36">
        <v>34</v>
      </c>
      <c r="E14" s="40"/>
      <c r="F14" s="87"/>
    </row>
    <row r="15" s="1" customFormat="1" ht="20.25" customHeight="1" spans="1:6">
      <c r="A15" s="36">
        <v>10</v>
      </c>
      <c r="B15" s="85"/>
      <c r="C15" s="86"/>
      <c r="D15" s="36">
        <v>35</v>
      </c>
      <c r="E15" s="85"/>
      <c r="F15" s="88"/>
    </row>
    <row r="16" s="1" customFormat="1" ht="20.25" customHeight="1" spans="1:6">
      <c r="A16" s="36">
        <v>11</v>
      </c>
      <c r="B16" s="85"/>
      <c r="C16" s="86"/>
      <c r="D16" s="36">
        <v>36</v>
      </c>
      <c r="E16" s="85"/>
      <c r="F16" s="88"/>
    </row>
    <row r="17" s="1" customFormat="1" ht="20.25" customHeight="1" spans="1:6">
      <c r="A17" s="36">
        <v>12</v>
      </c>
      <c r="B17" s="85"/>
      <c r="C17" s="86"/>
      <c r="D17" s="36">
        <v>37</v>
      </c>
      <c r="E17" s="85"/>
      <c r="F17" s="88"/>
    </row>
    <row r="18" s="1" customFormat="1" ht="20.25" customHeight="1" spans="1:6">
      <c r="A18" s="36">
        <v>13</v>
      </c>
      <c r="B18" s="85"/>
      <c r="C18" s="86"/>
      <c r="D18" s="36">
        <v>38</v>
      </c>
      <c r="E18" s="85"/>
      <c r="F18" s="88"/>
    </row>
    <row r="19" s="1" customFormat="1" ht="20.25" customHeight="1" spans="1:6">
      <c r="A19" s="36">
        <v>14</v>
      </c>
      <c r="B19" s="85"/>
      <c r="C19" s="86"/>
      <c r="D19" s="36">
        <v>39</v>
      </c>
      <c r="E19" s="85"/>
      <c r="F19" s="88"/>
    </row>
    <row r="20" s="1" customFormat="1" ht="20.25" customHeight="1" spans="1:6">
      <c r="A20" s="36">
        <v>15</v>
      </c>
      <c r="B20" s="85"/>
      <c r="C20" s="86"/>
      <c r="D20" s="36">
        <v>40</v>
      </c>
      <c r="E20" s="85"/>
      <c r="F20" s="88"/>
    </row>
    <row r="21" s="1" customFormat="1" ht="20.25" customHeight="1" spans="1:6">
      <c r="A21" s="36">
        <v>16</v>
      </c>
      <c r="B21" s="85"/>
      <c r="C21" s="86"/>
      <c r="D21" s="36">
        <v>41</v>
      </c>
      <c r="E21" s="85"/>
      <c r="F21" s="88"/>
    </row>
    <row r="22" s="1" customFormat="1" ht="20.25" customHeight="1" spans="1:6">
      <c r="A22" s="36">
        <v>17</v>
      </c>
      <c r="B22" s="85"/>
      <c r="C22" s="86"/>
      <c r="D22" s="36">
        <v>42</v>
      </c>
      <c r="E22" s="85"/>
      <c r="F22" s="88"/>
    </row>
    <row r="23" s="1" customFormat="1" ht="20.25" customHeight="1" spans="1:6">
      <c r="A23" s="36">
        <v>18</v>
      </c>
      <c r="B23" s="85"/>
      <c r="C23" s="86"/>
      <c r="D23" s="36">
        <v>43</v>
      </c>
      <c r="E23" s="85"/>
      <c r="F23" s="88"/>
    </row>
    <row r="24" s="1" customFormat="1" ht="20.25" customHeight="1" spans="1:6">
      <c r="A24" s="36">
        <v>19</v>
      </c>
      <c r="B24" s="85"/>
      <c r="C24" s="86"/>
      <c r="D24" s="36">
        <v>44</v>
      </c>
      <c r="E24" s="85"/>
      <c r="F24" s="88"/>
    </row>
    <row r="25" s="1" customFormat="1" ht="20.25" customHeight="1" spans="1:6">
      <c r="A25" s="36">
        <v>20</v>
      </c>
      <c r="B25" s="85"/>
      <c r="C25" s="86"/>
      <c r="D25" s="36">
        <v>45</v>
      </c>
      <c r="E25" s="85"/>
      <c r="F25" s="88"/>
    </row>
    <row r="26" s="1" customFormat="1" ht="20.25" customHeight="1" spans="1:6">
      <c r="A26" s="36">
        <v>21</v>
      </c>
      <c r="B26" s="85"/>
      <c r="C26" s="86"/>
      <c r="D26" s="36">
        <v>46</v>
      </c>
      <c r="E26" s="85"/>
      <c r="F26" s="88"/>
    </row>
    <row r="27" s="1" customFormat="1" ht="20.25" customHeight="1" spans="1:6">
      <c r="A27" s="36">
        <v>22</v>
      </c>
      <c r="B27" s="85"/>
      <c r="C27" s="86"/>
      <c r="D27" s="36">
        <v>47</v>
      </c>
      <c r="E27" s="85"/>
      <c r="F27" s="88"/>
    </row>
    <row r="28" s="1" customFormat="1" ht="20.25" customHeight="1" spans="1:6">
      <c r="A28" s="36">
        <v>23</v>
      </c>
      <c r="B28" s="85"/>
      <c r="C28" s="86"/>
      <c r="D28" s="36">
        <v>48</v>
      </c>
      <c r="E28" s="85"/>
      <c r="F28" s="88"/>
    </row>
    <row r="29" s="1" customFormat="1" ht="20.25" customHeight="1" spans="1:6">
      <c r="A29" s="36">
        <v>24</v>
      </c>
      <c r="B29" s="89"/>
      <c r="C29" s="90"/>
      <c r="D29" s="36">
        <v>49</v>
      </c>
      <c r="E29" s="89"/>
      <c r="F29" s="46"/>
    </row>
    <row r="30" s="1" customFormat="1" ht="20.25" customHeight="1" spans="1:6">
      <c r="A30" s="35">
        <v>25</v>
      </c>
      <c r="B30" s="81" t="s">
        <v>121</v>
      </c>
      <c r="C30" s="91">
        <f>C6+C7+C10+C9+C11</f>
        <v>3751554.13</v>
      </c>
      <c r="D30" s="35">
        <v>50</v>
      </c>
      <c r="E30" s="81" t="s">
        <v>121</v>
      </c>
      <c r="F30" s="91">
        <f>F6+F7+F8+F9+F10+F11+F12+F13</f>
        <v>63123512.88</v>
      </c>
    </row>
    <row r="31" s="1" customFormat="1" ht="13.5" customHeight="1" spans="1:6">
      <c r="A31" s="77" t="s">
        <v>122</v>
      </c>
      <c r="B31" s="77"/>
      <c r="C31" s="77"/>
      <c r="D31" s="77"/>
      <c r="E31" s="77"/>
      <c r="F31" s="77"/>
    </row>
    <row r="32" s="1" customFormat="1" ht="13.5" customHeight="1" spans="1:6">
      <c r="A32" s="53"/>
      <c r="B32" s="67"/>
      <c r="C32" s="67"/>
      <c r="D32" s="67"/>
      <c r="E32" s="67"/>
      <c r="F32" s="67"/>
    </row>
    <row r="33" s="1" customFormat="1" ht="13.5" customHeight="1" spans="1:6">
      <c r="A33" s="67" t="s">
        <v>123</v>
      </c>
      <c r="B33" s="67"/>
      <c r="C33" s="67"/>
      <c r="D33" s="67"/>
      <c r="E33" s="67"/>
      <c r="F33" s="67"/>
    </row>
    <row r="36" s="1" customFormat="1" customHeight="1" spans="1:6">
      <c r="A36" s="67"/>
      <c r="B36" s="67"/>
      <c r="C36" s="67"/>
      <c r="D36" s="67"/>
      <c r="E36" s="67"/>
      <c r="F36" s="67"/>
    </row>
  </sheetData>
  <mergeCells count="7">
    <mergeCell ref="A1:F1"/>
    <mergeCell ref="B3:C3"/>
    <mergeCell ref="A31:F31"/>
    <mergeCell ref="A4:A5"/>
    <mergeCell ref="B4:B5"/>
    <mergeCell ref="D4:D5"/>
    <mergeCell ref="E4:E5"/>
  </mergeCells>
  <pageMargins left="0.75" right="0.75" top="1" bottom="1" header="0.5" footer="0.5"/>
  <pageSetup paperSize="9" scale="67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A1" sqref="$A1:$XFD1048576"/>
    </sheetView>
  </sheetViews>
  <sheetFormatPr defaultColWidth="8" defaultRowHeight="14.25" customHeight="1" outlineLevelCol="3"/>
  <cols>
    <col min="1" max="1" width="14.1416666666667" style="71" customWidth="1"/>
    <col min="2" max="2" width="21.5666666666667" style="71" customWidth="1"/>
    <col min="3" max="4" width="30.7083333333333" style="71" customWidth="1"/>
    <col min="5" max="16384" width="8" style="1"/>
  </cols>
  <sheetData>
    <row r="1" s="1" customFormat="1" ht="57.75" customHeight="1" spans="1:4">
      <c r="A1" s="4" t="s">
        <v>124</v>
      </c>
      <c r="B1" s="4"/>
      <c r="C1" s="4"/>
      <c r="D1" s="4"/>
    </row>
    <row r="2" s="1" customFormat="1" ht="18.75" customHeight="1" spans="1:4">
      <c r="A2" s="31"/>
      <c r="B2" s="31"/>
      <c r="C2" s="31"/>
      <c r="D2" s="31" t="s">
        <v>125</v>
      </c>
    </row>
    <row r="3" s="1" customFormat="1" ht="15.75" customHeight="1" spans="1:4">
      <c r="A3" s="31" t="s">
        <v>2</v>
      </c>
      <c r="B3" s="73" t="s">
        <v>3</v>
      </c>
      <c r="C3" s="73" t="s">
        <v>4</v>
      </c>
      <c r="D3" s="32" t="s">
        <v>5</v>
      </c>
    </row>
    <row r="4" s="72" customFormat="1" ht="15.75" customHeight="1" spans="1:4">
      <c r="A4" s="74" t="s">
        <v>126</v>
      </c>
      <c r="B4" s="74" t="s">
        <v>127</v>
      </c>
      <c r="C4" s="60" t="s">
        <v>8</v>
      </c>
      <c r="D4" s="60" t="s">
        <v>9</v>
      </c>
    </row>
    <row r="5" s="72" customFormat="1" ht="15.75" customHeight="1" spans="1:4">
      <c r="A5" s="75"/>
      <c r="B5" s="75"/>
      <c r="C5" s="60"/>
      <c r="D5" s="60"/>
    </row>
    <row r="6" s="1" customFormat="1" ht="20.25" customHeight="1" spans="1:4">
      <c r="A6" s="35" t="s">
        <v>10</v>
      </c>
      <c r="B6" s="38" t="s">
        <v>11</v>
      </c>
      <c r="C6" s="39">
        <f>C7+C8+C9+C10</f>
        <v>215376319.12</v>
      </c>
      <c r="D6" s="39">
        <f>D7+D8+D9+D10</f>
        <v>218496253.63</v>
      </c>
    </row>
    <row r="7" s="1" customFormat="1" ht="20.25" customHeight="1" spans="1:4">
      <c r="A7" s="35" t="s">
        <v>12</v>
      </c>
      <c r="B7" s="76" t="s">
        <v>128</v>
      </c>
      <c r="C7" s="43"/>
      <c r="D7" s="43"/>
    </row>
    <row r="8" s="1" customFormat="1" ht="20.25" customHeight="1" spans="1:4">
      <c r="A8" s="35" t="s">
        <v>14</v>
      </c>
      <c r="B8" s="76" t="s">
        <v>129</v>
      </c>
      <c r="C8" s="43">
        <v>35947233.39</v>
      </c>
      <c r="D8" s="43"/>
    </row>
    <row r="9" s="1" customFormat="1" ht="20.25" customHeight="1" spans="1:4">
      <c r="A9" s="35" t="s">
        <v>16</v>
      </c>
      <c r="B9" s="76" t="s">
        <v>130</v>
      </c>
      <c r="C9" s="43">
        <v>63982609.9</v>
      </c>
      <c r="D9" s="43">
        <v>70555656.51</v>
      </c>
    </row>
    <row r="10" s="1" customFormat="1" ht="20.25" customHeight="1" spans="1:4">
      <c r="A10" s="35" t="s">
        <v>18</v>
      </c>
      <c r="B10" s="76" t="s">
        <v>131</v>
      </c>
      <c r="C10" s="43">
        <v>115446475.83</v>
      </c>
      <c r="D10" s="43">
        <v>147940597.12</v>
      </c>
    </row>
    <row r="11" s="1" customFormat="1" ht="20.25" customHeight="1" spans="1:4">
      <c r="A11" s="35" t="s">
        <v>20</v>
      </c>
      <c r="B11" s="76" t="s">
        <v>23</v>
      </c>
      <c r="C11" s="39">
        <f>C12+C13</f>
        <v>5653508.65</v>
      </c>
      <c r="D11" s="39">
        <f>D12+D13</f>
        <v>6703294.68</v>
      </c>
    </row>
    <row r="12" s="1" customFormat="1" ht="20.25" customHeight="1" spans="1:4">
      <c r="A12" s="35" t="s">
        <v>22</v>
      </c>
      <c r="B12" s="76" t="s">
        <v>132</v>
      </c>
      <c r="C12" s="43">
        <v>5653508.65</v>
      </c>
      <c r="D12" s="43">
        <v>6703294.68</v>
      </c>
    </row>
    <row r="13" s="1" customFormat="1" ht="20.25" customHeight="1" spans="1:4">
      <c r="A13" s="35" t="s">
        <v>24</v>
      </c>
      <c r="B13" s="76" t="s">
        <v>133</v>
      </c>
      <c r="C13" s="43"/>
      <c r="D13" s="43"/>
    </row>
    <row r="14" s="1" customFormat="1" ht="20.25" customHeight="1" spans="1:4">
      <c r="A14" s="35" t="s">
        <v>26</v>
      </c>
      <c r="B14" s="76" t="s">
        <v>29</v>
      </c>
      <c r="C14" s="39">
        <f>C6-C11</f>
        <v>209722810.47</v>
      </c>
      <c r="D14" s="39">
        <f>D6-D11</f>
        <v>211792958.95</v>
      </c>
    </row>
    <row r="15" s="53" customFormat="1" ht="20.25" customHeight="1" spans="1:4">
      <c r="A15" s="35">
        <v>10</v>
      </c>
      <c r="B15" s="76" t="s">
        <v>134</v>
      </c>
      <c r="C15" s="39">
        <f>[1]居民收支2025nb08!D30</f>
        <v>209722810.47</v>
      </c>
      <c r="D15" s="39">
        <f>[1]居民收支2025nb08!H30</f>
        <v>211792958.95</v>
      </c>
    </row>
    <row r="16" s="1" customFormat="1" ht="18.75" customHeight="1" spans="1:4">
      <c r="A16" s="77" t="s">
        <v>36</v>
      </c>
      <c r="B16" s="77"/>
      <c r="C16" s="77"/>
      <c r="D16" s="77"/>
    </row>
    <row r="17" s="1" customFormat="1" ht="13.5" customHeight="1" spans="1:4">
      <c r="A17" s="67" t="s">
        <v>135</v>
      </c>
      <c r="B17" s="67"/>
      <c r="C17" s="67"/>
      <c r="D17" s="67"/>
    </row>
    <row r="18" s="1" customFormat="1" ht="13.5" customHeight="1" spans="1:4">
      <c r="A18" s="53"/>
      <c r="B18" s="67"/>
      <c r="C18" s="67"/>
      <c r="D18" s="67"/>
    </row>
    <row r="19" s="1" customFormat="1" ht="13.5" customHeight="1" spans="1:4">
      <c r="A19" s="67"/>
      <c r="B19" s="67"/>
      <c r="C19" s="67"/>
      <c r="D19" s="67"/>
    </row>
    <row r="22" s="1" customFormat="1" customHeight="1" spans="1:4">
      <c r="A22" s="67"/>
      <c r="B22" s="67"/>
      <c r="C22" s="67"/>
      <c r="D22" s="67"/>
    </row>
  </sheetData>
  <mergeCells count="7">
    <mergeCell ref="A1:D1"/>
    <mergeCell ref="A16:D16"/>
    <mergeCell ref="A17:D17"/>
    <mergeCell ref="A4:A5"/>
    <mergeCell ref="B4:B5"/>
    <mergeCell ref="C4:C5"/>
    <mergeCell ref="D4:D5"/>
  </mergeCells>
  <pageMargins left="0.75" right="0.75" top="1" bottom="1" header="0.5" footer="0.5"/>
  <pageSetup paperSize="9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workbookViewId="0">
      <selection activeCell="A1" sqref="$A1:$XFD1048576"/>
    </sheetView>
  </sheetViews>
  <sheetFormatPr defaultColWidth="8" defaultRowHeight="14.25" customHeight="1"/>
  <cols>
    <col min="1" max="2" width="10.7083333333333" style="3" customWidth="1"/>
    <col min="3" max="3" width="31.425" style="3" customWidth="1"/>
    <col min="4" max="4" width="33.425" style="3" customWidth="1"/>
    <col min="5" max="5" width="9.14166666666667" style="3" customWidth="1"/>
    <col min="6" max="6" width="12.2833333333333" style="3" customWidth="1"/>
    <col min="7" max="7" width="29" style="3" customWidth="1"/>
    <col min="8" max="8" width="33.425" style="3" customWidth="1"/>
    <col min="9" max="9" width="8" style="28" customWidth="1"/>
    <col min="10" max="16384" width="8" style="1"/>
  </cols>
  <sheetData>
    <row r="1" s="1" customFormat="1" ht="36.75" customHeight="1" spans="1:9">
      <c r="A1" s="29" t="s">
        <v>136</v>
      </c>
      <c r="B1" s="29"/>
      <c r="C1" s="29"/>
      <c r="D1" s="29"/>
      <c r="E1" s="29"/>
      <c r="F1" s="29"/>
      <c r="G1" s="29"/>
      <c r="H1" s="29"/>
      <c r="I1" s="28"/>
    </row>
    <row r="2" s="27" customFormat="1" ht="15.75" customHeight="1" spans="1:9">
      <c r="A2" s="30"/>
      <c r="B2" s="30"/>
      <c r="C2" s="30"/>
      <c r="D2" s="30"/>
      <c r="E2" s="30"/>
      <c r="F2" s="30"/>
      <c r="G2" s="31"/>
      <c r="H2" s="31" t="s">
        <v>137</v>
      </c>
    </row>
    <row r="3" s="27" customFormat="1" ht="15" customHeight="1" spans="1:9">
      <c r="A3" s="32" t="s">
        <v>2</v>
      </c>
      <c r="B3" s="33" t="s">
        <v>3</v>
      </c>
      <c r="C3" s="33"/>
      <c r="D3" s="32"/>
      <c r="E3" s="32" t="s">
        <v>4</v>
      </c>
      <c r="F3" s="34"/>
      <c r="G3" s="32"/>
      <c r="H3" s="32" t="s">
        <v>5</v>
      </c>
    </row>
    <row r="4" s="27" customFormat="1" ht="24.75" customHeight="1" spans="1:9">
      <c r="A4" s="35" t="s">
        <v>138</v>
      </c>
      <c r="B4" s="36" t="s">
        <v>139</v>
      </c>
      <c r="C4" s="37"/>
      <c r="D4" s="35" t="s">
        <v>140</v>
      </c>
      <c r="E4" s="35" t="s">
        <v>138</v>
      </c>
      <c r="F4" s="36" t="s">
        <v>139</v>
      </c>
      <c r="G4" s="37"/>
      <c r="H4" s="35" t="s">
        <v>140</v>
      </c>
    </row>
    <row r="5" s="27" customFormat="1" ht="20.25" customHeight="1" spans="1:9">
      <c r="A5" s="35" t="s">
        <v>10</v>
      </c>
      <c r="B5" s="38" t="s">
        <v>47</v>
      </c>
      <c r="C5" s="38"/>
      <c r="D5" s="39">
        <f>D6+D7+D8+D9+D10</f>
        <v>114572740</v>
      </c>
      <c r="E5" s="35">
        <v>29</v>
      </c>
      <c r="F5" s="40" t="s">
        <v>48</v>
      </c>
      <c r="G5" s="40"/>
      <c r="H5" s="39">
        <f>H6+H7+H8+H9+H10</f>
        <v>289862172.68</v>
      </c>
    </row>
    <row r="6" s="27" customFormat="1" ht="20.25" customHeight="1" spans="1:9">
      <c r="A6" s="35" t="s">
        <v>12</v>
      </c>
      <c r="B6" s="41" t="s">
        <v>141</v>
      </c>
      <c r="C6" s="42"/>
      <c r="D6" s="43">
        <v>108623140</v>
      </c>
      <c r="E6" s="35">
        <v>30</v>
      </c>
      <c r="F6" s="38" t="s">
        <v>142</v>
      </c>
      <c r="G6" s="38"/>
      <c r="H6" s="44">
        <v>241482895.86</v>
      </c>
    </row>
    <row r="7" s="27" customFormat="1" ht="20.25" customHeight="1" spans="1:9">
      <c r="A7" s="35" t="s">
        <v>14</v>
      </c>
      <c r="B7" s="41" t="s">
        <v>143</v>
      </c>
      <c r="C7" s="42"/>
      <c r="D7" s="43"/>
      <c r="E7" s="35">
        <v>31</v>
      </c>
      <c r="F7" s="38" t="s">
        <v>144</v>
      </c>
      <c r="G7" s="38"/>
      <c r="H7" s="44"/>
    </row>
    <row r="8" s="27" customFormat="1" ht="20.25" customHeight="1" spans="1:9">
      <c r="A8" s="35" t="s">
        <v>16</v>
      </c>
      <c r="B8" s="41" t="s">
        <v>145</v>
      </c>
      <c r="C8" s="42"/>
      <c r="D8" s="43"/>
      <c r="E8" s="35">
        <v>32</v>
      </c>
      <c r="F8" s="38" t="s">
        <v>146</v>
      </c>
      <c r="G8" s="38"/>
      <c r="H8" s="44">
        <v>48379276.82</v>
      </c>
    </row>
    <row r="9" s="27" customFormat="1" ht="20.25" customHeight="1" spans="1:9">
      <c r="A9" s="35" t="s">
        <v>18</v>
      </c>
      <c r="B9" s="41" t="s">
        <v>147</v>
      </c>
      <c r="C9" s="42"/>
      <c r="D9" s="43">
        <v>5949600</v>
      </c>
      <c r="E9" s="35">
        <v>33</v>
      </c>
      <c r="F9" s="45" t="s">
        <v>148</v>
      </c>
      <c r="G9" s="46"/>
      <c r="H9" s="43"/>
    </row>
    <row r="10" s="27" customFormat="1" ht="20.25" customHeight="1" spans="1:9">
      <c r="A10" s="35" t="s">
        <v>20</v>
      </c>
      <c r="B10" s="41" t="s">
        <v>149</v>
      </c>
      <c r="C10" s="42"/>
      <c r="D10" s="43"/>
      <c r="E10" s="35">
        <v>34</v>
      </c>
      <c r="F10" s="45" t="s">
        <v>150</v>
      </c>
      <c r="G10" s="46"/>
      <c r="H10" s="43"/>
    </row>
    <row r="11" s="27" customFormat="1" ht="20.25" customHeight="1" spans="1:9">
      <c r="A11" s="35" t="s">
        <v>22</v>
      </c>
      <c r="B11" s="38" t="s">
        <v>56</v>
      </c>
      <c r="C11" s="38"/>
      <c r="D11" s="39">
        <f>D12+D13</f>
        <v>1218949.65</v>
      </c>
      <c r="E11" s="35">
        <v>35</v>
      </c>
      <c r="F11" s="47"/>
      <c r="G11" s="42"/>
      <c r="H11" s="43"/>
    </row>
    <row r="12" s="27" customFormat="1" ht="20.25" customHeight="1" spans="1:9">
      <c r="A12" s="35" t="s">
        <v>24</v>
      </c>
      <c r="B12" s="41" t="s">
        <v>151</v>
      </c>
      <c r="C12" s="42"/>
      <c r="D12" s="43">
        <v>57447.68</v>
      </c>
      <c r="E12" s="35">
        <v>36</v>
      </c>
      <c r="F12" s="41"/>
      <c r="G12" s="48"/>
      <c r="H12" s="43"/>
    </row>
    <row r="13" s="27" customFormat="1" ht="20.25" customHeight="1" spans="1:9">
      <c r="A13" s="35" t="s">
        <v>26</v>
      </c>
      <c r="B13" s="38" t="s">
        <v>152</v>
      </c>
      <c r="C13" s="38"/>
      <c r="D13" s="43">
        <v>1161501.97</v>
      </c>
      <c r="E13" s="35">
        <v>37</v>
      </c>
      <c r="F13" s="38" t="s">
        <v>153</v>
      </c>
      <c r="G13" s="38"/>
      <c r="H13" s="39">
        <f>H14+H15</f>
        <v>18779708</v>
      </c>
    </row>
    <row r="14" s="27" customFormat="1" ht="20.25" customHeight="1" spans="1:9">
      <c r="A14" s="35" t="s">
        <v>28</v>
      </c>
      <c r="B14" s="38" t="s">
        <v>62</v>
      </c>
      <c r="C14" s="38"/>
      <c r="D14" s="39">
        <f>D15+D20+D21</f>
        <v>198078364</v>
      </c>
      <c r="E14" s="35">
        <v>38</v>
      </c>
      <c r="F14" s="41" t="s">
        <v>154</v>
      </c>
      <c r="G14" s="42"/>
      <c r="H14" s="43">
        <v>18779708</v>
      </c>
    </row>
    <row r="15" s="27" customFormat="1" ht="20.25" customHeight="1" spans="1:9">
      <c r="A15" s="35" t="s">
        <v>30</v>
      </c>
      <c r="B15" s="38" t="s">
        <v>155</v>
      </c>
      <c r="C15" s="38"/>
      <c r="D15" s="39">
        <f>D16+D17+D18+D19</f>
        <v>197974564</v>
      </c>
      <c r="E15" s="35">
        <v>39</v>
      </c>
      <c r="F15" s="41" t="s">
        <v>156</v>
      </c>
      <c r="G15" s="42"/>
      <c r="H15" s="43"/>
    </row>
    <row r="16" s="27" customFormat="1" ht="20.25" customHeight="1" spans="1:9">
      <c r="A16" s="35" t="s">
        <v>32</v>
      </c>
      <c r="B16" s="38" t="s">
        <v>157</v>
      </c>
      <c r="C16" s="38"/>
      <c r="D16" s="43">
        <v>157570900</v>
      </c>
      <c r="E16" s="35">
        <v>40</v>
      </c>
      <c r="F16" s="49" t="s">
        <v>158</v>
      </c>
      <c r="G16" s="50"/>
      <c r="H16" s="51">
        <v>7970</v>
      </c>
    </row>
    <row r="17" s="27" customFormat="1" ht="20.25" customHeight="1" spans="1:9">
      <c r="A17" s="35" t="s">
        <v>34</v>
      </c>
      <c r="B17" s="38" t="s">
        <v>159</v>
      </c>
      <c r="C17" s="38"/>
      <c r="D17" s="43">
        <v>32319000</v>
      </c>
      <c r="E17" s="35">
        <v>41</v>
      </c>
      <c r="F17" s="38"/>
      <c r="G17" s="41"/>
      <c r="H17" s="52"/>
      <c r="I17" s="53"/>
    </row>
    <row r="18" s="27" customFormat="1" ht="20.25" customHeight="1" spans="1:9">
      <c r="A18" s="35" t="s">
        <v>160</v>
      </c>
      <c r="B18" s="54" t="s">
        <v>161</v>
      </c>
      <c r="C18" s="54"/>
      <c r="D18" s="43">
        <v>1908600</v>
      </c>
      <c r="E18" s="35">
        <v>42</v>
      </c>
      <c r="F18" s="35"/>
      <c r="G18" s="35"/>
      <c r="H18" s="55"/>
    </row>
    <row r="19" s="27" customFormat="1" ht="20.25" customHeight="1" spans="1:9">
      <c r="A19" s="35" t="s">
        <v>162</v>
      </c>
      <c r="B19" s="56" t="s">
        <v>163</v>
      </c>
      <c r="C19" s="57"/>
      <c r="D19" s="43">
        <v>6176064</v>
      </c>
      <c r="E19" s="35">
        <v>43</v>
      </c>
      <c r="F19" s="36"/>
      <c r="G19" s="37"/>
      <c r="H19" s="55"/>
    </row>
    <row r="20" s="27" customFormat="1" ht="33.75" customHeight="1" spans="1:9">
      <c r="A20" s="35" t="s">
        <v>164</v>
      </c>
      <c r="B20" s="58" t="s">
        <v>165</v>
      </c>
      <c r="C20" s="38"/>
      <c r="D20" s="43">
        <v>103800</v>
      </c>
      <c r="E20" s="35">
        <v>44</v>
      </c>
      <c r="F20" s="38"/>
      <c r="G20" s="38"/>
      <c r="H20" s="59"/>
    </row>
    <row r="21" s="27" customFormat="1" ht="20.25" customHeight="1" spans="1:9">
      <c r="A21" s="35" t="s">
        <v>166</v>
      </c>
      <c r="B21" s="38" t="s">
        <v>167</v>
      </c>
      <c r="C21" s="38"/>
      <c r="D21" s="43"/>
      <c r="E21" s="35">
        <v>45</v>
      </c>
      <c r="F21" s="60" t="s">
        <v>168</v>
      </c>
      <c r="G21" s="60"/>
      <c r="H21" s="61">
        <f>H5+H13+H16</f>
        <v>308649850.68</v>
      </c>
    </row>
    <row r="22" s="27" customFormat="1" ht="20.25" customHeight="1" spans="1:9">
      <c r="A22" s="35" t="s">
        <v>169</v>
      </c>
      <c r="B22" s="41" t="s">
        <v>66</v>
      </c>
      <c r="C22" s="42"/>
      <c r="D22" s="43">
        <v>2718245.51</v>
      </c>
      <c r="E22" s="35">
        <v>46</v>
      </c>
      <c r="F22" s="38" t="s">
        <v>80</v>
      </c>
      <c r="G22" s="38"/>
      <c r="H22" s="43"/>
    </row>
    <row r="23" s="27" customFormat="1" ht="20.25" customHeight="1" spans="1:9">
      <c r="A23" s="35" t="s">
        <v>170</v>
      </c>
      <c r="B23" s="60" t="s">
        <v>168</v>
      </c>
      <c r="C23" s="60"/>
      <c r="D23" s="39">
        <f>D5+D11+D14+D22</f>
        <v>316588299.16</v>
      </c>
      <c r="E23" s="35">
        <v>47</v>
      </c>
      <c r="F23" s="54" t="s">
        <v>82</v>
      </c>
      <c r="G23" s="54"/>
      <c r="H23" s="43"/>
    </row>
    <row r="24" s="27" customFormat="1" ht="20.25" customHeight="1" spans="1:9">
      <c r="A24" s="35" t="s">
        <v>171</v>
      </c>
      <c r="B24" s="38" t="s">
        <v>172</v>
      </c>
      <c r="C24" s="38"/>
      <c r="D24" s="43"/>
      <c r="E24" s="35">
        <v>48</v>
      </c>
      <c r="F24" s="38" t="s">
        <v>84</v>
      </c>
      <c r="G24" s="38"/>
      <c r="H24" s="43">
        <v>5868300</v>
      </c>
    </row>
    <row r="25" s="27" customFormat="1" ht="20.25" customHeight="1" spans="1:9">
      <c r="A25" s="35" t="s">
        <v>173</v>
      </c>
      <c r="B25" s="54" t="s">
        <v>85</v>
      </c>
      <c r="C25" s="54"/>
      <c r="D25" s="62"/>
      <c r="E25" s="35">
        <v>49</v>
      </c>
      <c r="F25" s="54" t="s">
        <v>86</v>
      </c>
      <c r="G25" s="54"/>
      <c r="H25" s="43"/>
    </row>
    <row r="26" s="27" customFormat="1" ht="20.25" customHeight="1" spans="1:9">
      <c r="A26" s="35" t="s">
        <v>174</v>
      </c>
      <c r="B26" s="38" t="s">
        <v>175</v>
      </c>
      <c r="C26" s="38"/>
      <c r="D26" s="43"/>
      <c r="E26" s="35">
        <v>50</v>
      </c>
      <c r="F26" s="63" t="s">
        <v>88</v>
      </c>
      <c r="G26" s="63"/>
      <c r="H26" s="61">
        <f>H21+H23+H25</f>
        <v>308649850.68</v>
      </c>
    </row>
    <row r="27" s="27" customFormat="1" ht="20.25" customHeight="1" spans="1:9">
      <c r="A27" s="35" t="s">
        <v>176</v>
      </c>
      <c r="B27" s="54" t="s">
        <v>85</v>
      </c>
      <c r="C27" s="54"/>
      <c r="D27" s="43"/>
      <c r="E27" s="35">
        <v>51</v>
      </c>
      <c r="F27" s="60" t="s">
        <v>90</v>
      </c>
      <c r="G27" s="60"/>
      <c r="H27" s="39">
        <f>H21+H22+H24</f>
        <v>314518150.68</v>
      </c>
    </row>
    <row r="28" s="27" customFormat="1" ht="20.25" customHeight="1" spans="1:9">
      <c r="A28" s="35" t="s">
        <v>177</v>
      </c>
      <c r="B28" s="63" t="s">
        <v>91</v>
      </c>
      <c r="C28" s="63"/>
      <c r="D28" s="39">
        <f>D23+D25+D27</f>
        <v>316588299.16</v>
      </c>
      <c r="E28" s="35">
        <v>52</v>
      </c>
      <c r="F28" s="60" t="s">
        <v>92</v>
      </c>
      <c r="G28" s="60"/>
      <c r="H28" s="61">
        <f>D29-H27</f>
        <v>2070148.47999996</v>
      </c>
    </row>
    <row r="29" s="27" customFormat="1" ht="20.25" customHeight="1" spans="1:9">
      <c r="A29" s="35" t="s">
        <v>178</v>
      </c>
      <c r="B29" s="60" t="s">
        <v>93</v>
      </c>
      <c r="C29" s="60"/>
      <c r="D29" s="39">
        <f>D23+D24+D26</f>
        <v>316588299.16</v>
      </c>
      <c r="E29" s="35">
        <v>53</v>
      </c>
      <c r="F29" s="54" t="s">
        <v>94</v>
      </c>
      <c r="G29" s="54"/>
      <c r="H29" s="44"/>
    </row>
    <row r="30" s="27" customFormat="1" ht="20.25" customHeight="1" spans="1:9">
      <c r="A30" s="35" t="s">
        <v>179</v>
      </c>
      <c r="B30" s="38" t="s">
        <v>180</v>
      </c>
      <c r="C30" s="38"/>
      <c r="D30" s="43">
        <v>209722810.47</v>
      </c>
      <c r="E30" s="35">
        <v>54</v>
      </c>
      <c r="F30" s="38" t="s">
        <v>181</v>
      </c>
      <c r="G30" s="38"/>
      <c r="H30" s="39">
        <f>D30+H28</f>
        <v>211792958.95</v>
      </c>
    </row>
    <row r="31" s="27" customFormat="1" ht="20.25" customHeight="1" spans="1:9">
      <c r="A31" s="35" t="s">
        <v>182</v>
      </c>
      <c r="B31" s="54" t="s">
        <v>94</v>
      </c>
      <c r="C31" s="54"/>
      <c r="D31" s="43"/>
      <c r="E31" s="35">
        <v>55</v>
      </c>
      <c r="F31" s="54" t="s">
        <v>94</v>
      </c>
      <c r="G31" s="54"/>
      <c r="H31" s="43"/>
    </row>
    <row r="32" s="27" customFormat="1" ht="20.25" customHeight="1" spans="1:9">
      <c r="A32" s="35" t="s">
        <v>183</v>
      </c>
      <c r="B32" s="60" t="s">
        <v>184</v>
      </c>
      <c r="C32" s="60"/>
      <c r="D32" s="39">
        <f>D29+D30</f>
        <v>526311109.63</v>
      </c>
      <c r="E32" s="35">
        <v>56</v>
      </c>
      <c r="F32" s="60" t="s">
        <v>184</v>
      </c>
      <c r="G32" s="60"/>
      <c r="H32" s="39">
        <f>H27+H30</f>
        <v>526311109.63</v>
      </c>
    </row>
    <row r="33" s="27" customFormat="1" customHeight="1" spans="1:8">
      <c r="A33" s="64" t="s">
        <v>185</v>
      </c>
      <c r="B33" s="65"/>
      <c r="C33" s="65"/>
      <c r="D33" s="66"/>
      <c r="E33" s="67" t="s">
        <v>186</v>
      </c>
      <c r="F33" s="67"/>
      <c r="G33" s="67"/>
      <c r="H33" s="67"/>
    </row>
    <row r="34" s="27" customFormat="1" customHeight="1" spans="1:8">
      <c r="A34" s="30"/>
      <c r="B34" s="67"/>
      <c r="C34" s="67"/>
      <c r="D34" s="68"/>
      <c r="E34" s="67"/>
      <c r="F34" s="67"/>
      <c r="G34" s="67"/>
      <c r="H34" s="67"/>
    </row>
    <row r="35" s="27" customFormat="1" ht="11.25" customHeight="1" spans="1:8">
      <c r="A35" s="67" t="s">
        <v>187</v>
      </c>
      <c r="B35" s="31"/>
      <c r="C35" s="31"/>
      <c r="D35" s="31"/>
      <c r="E35" s="68"/>
      <c r="F35" s="31"/>
      <c r="G35" s="67"/>
      <c r="H35" s="67"/>
    </row>
    <row r="36" s="27" customFormat="1" ht="11.25" customHeight="1" spans="1:8">
      <c r="A36" s="67" t="s">
        <v>188</v>
      </c>
      <c r="B36" s="31"/>
      <c r="C36" s="31"/>
      <c r="D36" s="31"/>
      <c r="E36" s="68"/>
      <c r="F36" s="31"/>
      <c r="G36" s="67"/>
      <c r="H36" s="67"/>
    </row>
    <row r="37" s="27" customFormat="1" ht="11.25" customHeight="1" spans="1:8">
      <c r="A37" s="67" t="s">
        <v>189</v>
      </c>
      <c r="B37" s="31"/>
      <c r="C37" s="31"/>
      <c r="D37" s="31"/>
      <c r="E37" s="68"/>
      <c r="F37" s="31"/>
      <c r="G37" s="67"/>
      <c r="H37" s="67"/>
    </row>
    <row r="38" s="27" customFormat="1" ht="11.25" customHeight="1" spans="1:8">
      <c r="A38" s="67" t="s">
        <v>190</v>
      </c>
      <c r="B38" s="31"/>
      <c r="C38" s="31"/>
      <c r="D38" s="31"/>
      <c r="E38" s="68"/>
      <c r="F38" s="31"/>
      <c r="G38" s="67"/>
      <c r="H38" s="67"/>
    </row>
    <row r="39" s="27" customFormat="1" ht="11.25" customHeight="1" spans="1:8">
      <c r="A39" s="67" t="s">
        <v>191</v>
      </c>
      <c r="B39" s="31"/>
      <c r="C39" s="31"/>
      <c r="D39" s="31"/>
      <c r="E39" s="68"/>
      <c r="F39" s="31"/>
      <c r="G39" s="67"/>
      <c r="H39" s="67"/>
    </row>
    <row r="40" s="27" customFormat="1" ht="11.25" customHeight="1" spans="1:8">
      <c r="A40" s="67" t="s">
        <v>192</v>
      </c>
      <c r="B40" s="31"/>
      <c r="C40" s="31"/>
      <c r="D40" s="31"/>
      <c r="E40" s="68"/>
      <c r="F40" s="31"/>
      <c r="G40" s="67"/>
      <c r="H40" s="67"/>
    </row>
    <row r="41" s="27" customFormat="1" customHeight="1" spans="1:8">
      <c r="A41" s="67" t="s">
        <v>193</v>
      </c>
      <c r="B41" s="31"/>
      <c r="C41" s="31"/>
      <c r="D41" s="31"/>
      <c r="E41" s="68"/>
      <c r="F41" s="31"/>
      <c r="G41" s="67"/>
      <c r="H41" s="67"/>
    </row>
    <row r="42" s="27" customFormat="1" ht="30" customHeight="1" spans="1:8">
      <c r="A42" s="69" t="s">
        <v>194</v>
      </c>
      <c r="B42" s="69"/>
      <c r="C42" s="69"/>
      <c r="D42" s="69"/>
      <c r="E42" s="70"/>
      <c r="F42" s="69"/>
      <c r="G42" s="69"/>
      <c r="H42" s="69"/>
    </row>
    <row r="43" s="27" customFormat="1" customHeight="1" spans="1:8">
      <c r="A43" s="53"/>
      <c r="B43" s="31"/>
      <c r="C43" s="31"/>
      <c r="D43" s="31"/>
      <c r="E43" s="68"/>
      <c r="F43" s="31"/>
      <c r="G43" s="67"/>
      <c r="H43" s="67"/>
    </row>
    <row r="44" s="27" customFormat="1" customHeight="1" spans="1:8">
      <c r="A44" s="71"/>
      <c r="B44" s="71"/>
      <c r="C44" s="71"/>
      <c r="D44" s="71"/>
      <c r="E44" s="71"/>
      <c r="F44" s="71"/>
      <c r="G44" s="71"/>
      <c r="H44" s="71"/>
    </row>
    <row r="45" s="27" customFormat="1" customHeight="1" spans="1:8">
      <c r="A45" s="71"/>
      <c r="B45" s="71"/>
      <c r="C45" s="71"/>
      <c r="D45" s="71"/>
      <c r="E45" s="71"/>
      <c r="F45" s="71"/>
      <c r="G45" s="71"/>
      <c r="H45" s="71"/>
    </row>
    <row r="46" s="27" customFormat="1" customHeight="1" spans="1:8">
      <c r="A46" s="71"/>
      <c r="B46" s="71"/>
      <c r="C46" s="71"/>
      <c r="D46" s="71"/>
      <c r="E46" s="71"/>
      <c r="F46" s="71"/>
      <c r="G46" s="71"/>
      <c r="H46" s="71"/>
    </row>
    <row r="47" s="27" customFormat="1" customHeight="1" spans="1:8">
      <c r="A47" s="71"/>
      <c r="B47" s="71"/>
      <c r="C47" s="71"/>
      <c r="D47" s="71"/>
      <c r="E47" s="71"/>
      <c r="F47" s="71"/>
      <c r="G47" s="71"/>
      <c r="H47" s="71"/>
    </row>
  </sheetData>
  <mergeCells count="67">
    <mergeCell ref="A1:H1"/>
    <mergeCell ref="B3:C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B12:C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A33:C33"/>
    <mergeCell ref="A35:H35"/>
    <mergeCell ref="A36:H36"/>
    <mergeCell ref="A37:H37"/>
    <mergeCell ref="A38:H38"/>
    <mergeCell ref="A39:H39"/>
    <mergeCell ref="A40:H40"/>
    <mergeCell ref="A41:H41"/>
    <mergeCell ref="A42:H42"/>
  </mergeCells>
  <pageMargins left="0.75" right="0.75" top="1" bottom="1" header="0.5" footer="0.5"/>
  <pageSetup paperSize="9" scale="55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workbookViewId="0">
      <selection activeCell="I18" sqref="I18"/>
    </sheetView>
  </sheetViews>
  <sheetFormatPr defaultColWidth="8" defaultRowHeight="14.25" customHeight="1" outlineLevelCol="5"/>
  <cols>
    <col min="1" max="1" width="8.85833333333333" style="3" customWidth="1"/>
    <col min="2" max="2" width="24.2833333333333" style="3" customWidth="1"/>
    <col min="3" max="3" width="30.7083333333333" style="3" customWidth="1"/>
    <col min="4" max="4" width="6.28333333333333" style="3" customWidth="1"/>
    <col min="5" max="5" width="29.8583333333333" style="3" customWidth="1"/>
    <col min="6" max="6" width="30.7083333333333" style="3" customWidth="1"/>
    <col min="7" max="16384" width="8" style="1"/>
  </cols>
  <sheetData>
    <row r="1" s="1" customFormat="1" ht="44.25" customHeight="1" spans="1:6">
      <c r="A1" s="4" t="s">
        <v>195</v>
      </c>
      <c r="B1" s="4"/>
      <c r="C1" s="5"/>
      <c r="D1" s="4"/>
      <c r="E1" s="4"/>
      <c r="F1" s="4"/>
    </row>
    <row r="2" s="2" customFormat="1" ht="15.75" customHeight="1" spans="1:6">
      <c r="A2" s="6"/>
      <c r="B2" s="6"/>
      <c r="C2" s="3"/>
      <c r="D2" s="6"/>
      <c r="E2" s="6"/>
      <c r="F2" s="7" t="s">
        <v>196</v>
      </c>
    </row>
    <row r="3" s="2" customFormat="1" ht="15.75" customHeight="1" spans="1:6">
      <c r="A3" s="8" t="s">
        <v>2</v>
      </c>
      <c r="B3" s="9" t="s">
        <v>3</v>
      </c>
      <c r="C3" s="9"/>
      <c r="D3" s="10" t="s">
        <v>4</v>
      </c>
      <c r="E3" s="11"/>
      <c r="F3" s="8" t="s">
        <v>5</v>
      </c>
    </row>
    <row r="4" s="2" customFormat="1" ht="15" customHeight="1" spans="1:6">
      <c r="A4" s="12" t="s">
        <v>197</v>
      </c>
      <c r="B4" s="12" t="s">
        <v>7</v>
      </c>
      <c r="C4" s="13" t="s">
        <v>198</v>
      </c>
      <c r="D4" s="12" t="s">
        <v>138</v>
      </c>
      <c r="E4" s="12" t="s">
        <v>7</v>
      </c>
      <c r="F4" s="13" t="s">
        <v>199</v>
      </c>
    </row>
    <row r="5" s="2" customFormat="1" ht="18.75" customHeight="1" spans="1:6">
      <c r="A5" s="14"/>
      <c r="B5" s="14"/>
      <c r="C5" s="13" t="s">
        <v>106</v>
      </c>
      <c r="D5" s="14"/>
      <c r="E5" s="14"/>
      <c r="F5" s="13" t="s">
        <v>106</v>
      </c>
    </row>
    <row r="6" s="2" customFormat="1" ht="20.25" customHeight="1" spans="1:6">
      <c r="A6" s="15" t="s">
        <v>10</v>
      </c>
      <c r="B6" s="16" t="s">
        <v>107</v>
      </c>
      <c r="C6" s="17"/>
      <c r="D6" s="15" t="s">
        <v>179</v>
      </c>
      <c r="E6" s="16" t="s">
        <v>108</v>
      </c>
      <c r="F6" s="17">
        <v>128531487.23</v>
      </c>
    </row>
    <row r="7" s="2" customFormat="1" ht="20.25" customHeight="1" spans="1:6">
      <c r="A7" s="15" t="s">
        <v>12</v>
      </c>
      <c r="B7" s="16" t="s">
        <v>109</v>
      </c>
      <c r="C7" s="17">
        <v>3513294.68</v>
      </c>
      <c r="D7" s="15" t="s">
        <v>182</v>
      </c>
      <c r="E7" s="16" t="s">
        <v>110</v>
      </c>
      <c r="F7" s="17"/>
    </row>
    <row r="8" s="2" customFormat="1" ht="20.25" customHeight="1" spans="1:6">
      <c r="A8" s="15" t="s">
        <v>14</v>
      </c>
      <c r="B8" s="16" t="s">
        <v>113</v>
      </c>
      <c r="C8" s="17"/>
      <c r="D8" s="15" t="s">
        <v>183</v>
      </c>
      <c r="E8" s="16" t="s">
        <v>112</v>
      </c>
      <c r="F8" s="17"/>
    </row>
    <row r="9" s="2" customFormat="1" ht="20.25" customHeight="1" spans="1:6">
      <c r="A9" s="15" t="s">
        <v>16</v>
      </c>
      <c r="B9" s="16" t="s">
        <v>115</v>
      </c>
      <c r="C9" s="17"/>
      <c r="D9" s="15" t="s">
        <v>200</v>
      </c>
      <c r="E9" s="16" t="s">
        <v>114</v>
      </c>
      <c r="F9" s="17"/>
    </row>
    <row r="10" s="2" customFormat="1" ht="20.25" customHeight="1" spans="1:6">
      <c r="A10" s="15" t="s">
        <v>18</v>
      </c>
      <c r="B10" s="16" t="s">
        <v>117</v>
      </c>
      <c r="C10" s="18">
        <v>3190000</v>
      </c>
      <c r="D10" s="15" t="s">
        <v>201</v>
      </c>
      <c r="E10" s="16" t="s">
        <v>116</v>
      </c>
      <c r="F10" s="17">
        <v>7825705.33</v>
      </c>
    </row>
    <row r="11" s="2" customFormat="1" ht="20.25" customHeight="1" spans="1:6">
      <c r="A11" s="15" t="s">
        <v>20</v>
      </c>
      <c r="B11" s="16"/>
      <c r="C11" s="15"/>
      <c r="D11" s="15" t="s">
        <v>202</v>
      </c>
      <c r="E11" s="16" t="s">
        <v>118</v>
      </c>
      <c r="F11" s="17"/>
    </row>
    <row r="12" s="2" customFormat="1" ht="20.25" customHeight="1" spans="1:6">
      <c r="A12" s="15" t="s">
        <v>22</v>
      </c>
      <c r="B12" s="16"/>
      <c r="C12" s="15"/>
      <c r="D12" s="15" t="s">
        <v>203</v>
      </c>
      <c r="E12" s="16" t="s">
        <v>119</v>
      </c>
      <c r="F12" s="18">
        <v>11385083.39</v>
      </c>
    </row>
    <row r="13" s="2" customFormat="1" ht="20.25" customHeight="1" spans="1:6">
      <c r="A13" s="15" t="s">
        <v>24</v>
      </c>
      <c r="B13" s="16"/>
      <c r="C13" s="15"/>
      <c r="D13" s="15" t="s">
        <v>204</v>
      </c>
      <c r="E13" s="16" t="s">
        <v>120</v>
      </c>
      <c r="F13" s="18">
        <v>198321.17</v>
      </c>
    </row>
    <row r="14" s="2" customFormat="1" ht="15.75" customHeight="1" spans="1:6">
      <c r="A14" s="15" t="s">
        <v>26</v>
      </c>
      <c r="B14" s="16"/>
      <c r="C14" s="15"/>
      <c r="D14" s="15" t="s">
        <v>205</v>
      </c>
      <c r="E14" s="16"/>
      <c r="F14" s="19"/>
    </row>
    <row r="15" s="2" customFormat="1" ht="15.75" customHeight="1" spans="1:6">
      <c r="A15" s="15" t="s">
        <v>28</v>
      </c>
      <c r="B15" s="16"/>
      <c r="C15" s="15"/>
      <c r="D15" s="15" t="s">
        <v>206</v>
      </c>
      <c r="E15" s="16"/>
      <c r="F15" s="19"/>
    </row>
    <row r="16" s="2" customFormat="1" ht="15.75" customHeight="1" spans="1:6">
      <c r="A16" s="15" t="s">
        <v>30</v>
      </c>
      <c r="B16" s="16"/>
      <c r="C16" s="15"/>
      <c r="D16" s="15" t="s">
        <v>207</v>
      </c>
      <c r="E16" s="16"/>
      <c r="F16" s="19"/>
    </row>
    <row r="17" s="2" customFormat="1" ht="15.75" customHeight="1" spans="1:6">
      <c r="A17" s="15" t="s">
        <v>32</v>
      </c>
      <c r="B17" s="16"/>
      <c r="C17" s="15"/>
      <c r="D17" s="15" t="s">
        <v>208</v>
      </c>
      <c r="E17" s="16"/>
      <c r="F17" s="19"/>
    </row>
    <row r="18" s="2" customFormat="1" ht="15.75" customHeight="1" spans="1:6">
      <c r="A18" s="15" t="s">
        <v>34</v>
      </c>
      <c r="B18" s="16"/>
      <c r="C18" s="15"/>
      <c r="D18" s="15" t="s">
        <v>209</v>
      </c>
      <c r="E18" s="16"/>
      <c r="F18" s="19"/>
    </row>
    <row r="19" s="2" customFormat="1" ht="15.75" customHeight="1" spans="1:6">
      <c r="A19" s="15" t="s">
        <v>160</v>
      </c>
      <c r="B19" s="16"/>
      <c r="C19" s="15"/>
      <c r="D19" s="15" t="s">
        <v>210</v>
      </c>
      <c r="E19" s="16"/>
      <c r="F19" s="19"/>
    </row>
    <row r="20" s="2" customFormat="1" ht="15.75" customHeight="1" spans="1:6">
      <c r="A20" s="15" t="s">
        <v>162</v>
      </c>
      <c r="B20" s="16"/>
      <c r="C20" s="15"/>
      <c r="D20" s="15" t="s">
        <v>211</v>
      </c>
      <c r="E20" s="16"/>
      <c r="F20" s="19"/>
    </row>
    <row r="21" s="2" customFormat="1" ht="15.75" customHeight="1" spans="1:6">
      <c r="A21" s="15" t="s">
        <v>164</v>
      </c>
      <c r="B21" s="16"/>
      <c r="C21" s="15"/>
      <c r="D21" s="15" t="s">
        <v>212</v>
      </c>
      <c r="E21" s="16"/>
      <c r="F21" s="19"/>
    </row>
    <row r="22" s="2" customFormat="1" ht="15.75" customHeight="1" spans="1:6">
      <c r="A22" s="15" t="s">
        <v>166</v>
      </c>
      <c r="B22" s="16"/>
      <c r="C22" s="15"/>
      <c r="D22" s="15" t="s">
        <v>213</v>
      </c>
      <c r="E22" s="16"/>
      <c r="F22" s="19"/>
    </row>
    <row r="23" s="2" customFormat="1" ht="15.75" customHeight="1" spans="1:6">
      <c r="A23" s="15" t="s">
        <v>169</v>
      </c>
      <c r="B23" s="16"/>
      <c r="C23" s="15"/>
      <c r="D23" s="15" t="s">
        <v>214</v>
      </c>
      <c r="E23" s="16"/>
      <c r="F23" s="19"/>
    </row>
    <row r="24" s="2" customFormat="1" ht="15.75" customHeight="1" spans="1:6">
      <c r="A24" s="15" t="s">
        <v>170</v>
      </c>
      <c r="B24" s="16"/>
      <c r="C24" s="15"/>
      <c r="D24" s="15" t="s">
        <v>215</v>
      </c>
      <c r="E24" s="16"/>
      <c r="F24" s="19"/>
    </row>
    <row r="25" s="2" customFormat="1" ht="15.75" customHeight="1" spans="1:6">
      <c r="A25" s="15" t="s">
        <v>171</v>
      </c>
      <c r="B25" s="16"/>
      <c r="C25" s="15"/>
      <c r="D25" s="15" t="s">
        <v>216</v>
      </c>
      <c r="E25" s="16"/>
      <c r="F25" s="19"/>
    </row>
    <row r="26" s="2" customFormat="1" ht="15.75" customHeight="1" spans="1:6">
      <c r="A26" s="15" t="s">
        <v>173</v>
      </c>
      <c r="B26" s="16"/>
      <c r="C26" s="15"/>
      <c r="D26" s="15" t="s">
        <v>217</v>
      </c>
      <c r="E26" s="16"/>
      <c r="F26" s="19"/>
    </row>
    <row r="27" s="2" customFormat="1" ht="15.75" customHeight="1" spans="1:6">
      <c r="A27" s="15" t="s">
        <v>174</v>
      </c>
      <c r="B27" s="16"/>
      <c r="C27" s="15"/>
      <c r="D27" s="15" t="s">
        <v>218</v>
      </c>
      <c r="E27" s="16"/>
      <c r="F27" s="19"/>
    </row>
    <row r="28" s="2" customFormat="1" ht="15.75" customHeight="1" spans="1:6">
      <c r="A28" s="15" t="s">
        <v>176</v>
      </c>
      <c r="B28" s="16"/>
      <c r="C28" s="15"/>
      <c r="D28" s="15" t="s">
        <v>219</v>
      </c>
      <c r="E28" s="16"/>
      <c r="F28" s="19"/>
    </row>
    <row r="29" s="2" customFormat="1" ht="15.75" customHeight="1" spans="1:6">
      <c r="A29" s="15" t="s">
        <v>177</v>
      </c>
      <c r="B29" s="16"/>
      <c r="C29" s="15"/>
      <c r="D29" s="15" t="s">
        <v>220</v>
      </c>
      <c r="E29" s="16"/>
      <c r="F29" s="19"/>
    </row>
    <row r="30" s="2" customFormat="1" ht="20.25" customHeight="1" spans="1:6">
      <c r="A30" s="15" t="s">
        <v>178</v>
      </c>
      <c r="B30" s="15" t="s">
        <v>97</v>
      </c>
      <c r="C30" s="20">
        <f>C7+C8+C9+C10+C6</f>
        <v>6703294.68</v>
      </c>
      <c r="D30" s="15" t="s">
        <v>221</v>
      </c>
      <c r="E30" s="15" t="s">
        <v>97</v>
      </c>
      <c r="F30" s="20">
        <f>F6+F7+F8+F9+F10+F11+F12+F13</f>
        <v>147940597.12</v>
      </c>
    </row>
    <row r="31" s="2" customFormat="1" ht="20.25" customHeight="1" spans="1:6">
      <c r="A31" s="21" t="s">
        <v>222</v>
      </c>
      <c r="B31" s="21"/>
      <c r="C31" s="22"/>
      <c r="D31" s="21"/>
      <c r="E31" s="21"/>
      <c r="F31" s="23"/>
    </row>
    <row r="32" s="2" customFormat="1" ht="13.5" customHeight="1" spans="1:6">
      <c r="F32" s="24"/>
    </row>
    <row r="33" s="2" customFormat="1" ht="13.5" customHeight="1" spans="1:6">
      <c r="F33" s="24"/>
    </row>
    <row r="35" s="1" customFormat="1" customHeight="1" spans="1:6">
      <c r="A35" s="25"/>
      <c r="B35" s="26"/>
      <c r="C35" s="3"/>
      <c r="D35" s="26"/>
      <c r="E35" s="26"/>
      <c r="F35" s="3"/>
    </row>
  </sheetData>
  <mergeCells count="7">
    <mergeCell ref="A1:F1"/>
    <mergeCell ref="B3:C3"/>
    <mergeCell ref="A31:E31"/>
    <mergeCell ref="A4:A5"/>
    <mergeCell ref="B4:B5"/>
    <mergeCell ref="D4:D5"/>
    <mergeCell ref="E4:E5"/>
  </mergeCells>
  <pageMargins left="0.75" right="0.75" top="1" bottom="1" header="0.5" footer="0.5"/>
  <pageSetup paperSize="9" scale="6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职工基本医疗资产负债表</vt:lpstr>
      <vt:lpstr>职工基本医疗收支表</vt:lpstr>
      <vt:lpstr>职工基本医疗暂收暂付款明细</vt:lpstr>
      <vt:lpstr>城乡居民资产负债表</vt:lpstr>
      <vt:lpstr>城乡居民收支表</vt:lpstr>
      <vt:lpstr>城乡居民暂收暂付款明细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哲明</cp:lastModifiedBy>
  <dcterms:created xsi:type="dcterms:W3CDTF">2026-03-19T01:18:14Z</dcterms:created>
  <dcterms:modified xsi:type="dcterms:W3CDTF">2026-03-19T03:35:10Z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7257AD64750C4EAE8C8A185C88629EA8_11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