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目录" sheetId="1" r:id="rId1"/>
    <sheet name="表 1-2023年一般公共预算收入表" sheetId="3" r:id="rId2"/>
    <sheet name="表2-2023年一般公共预算支出表" sheetId="4" r:id="rId3"/>
    <sheet name="表3-2023年一般公共预算支出决算功能分类明细表" sheetId="5" r:id="rId4"/>
    <sheet name="表4-2023年一般公共预算本级基本支出决算表" sheetId="6" r:id="rId5"/>
    <sheet name="表5-2023年一般公共预算税收返还和转移支付决算表（分地区）" sheetId="7" r:id="rId6"/>
    <sheet name="表6-2023年一般公共预算税收返还和转移支付决算表（分项目）" sheetId="8" r:id="rId7"/>
    <sheet name="表7-2023年地方政府一般债务限额和余额情况决算表" sheetId="9" r:id="rId8"/>
    <sheet name="表8-2023年政府性基金收入决算表" sheetId="10" r:id="rId9"/>
    <sheet name="表9-2023年政府性基金支出决算表" sheetId="12" r:id="rId10"/>
    <sheet name="表10-2023年政府性基金预算本级支出决算表" sheetId="13" r:id="rId11"/>
    <sheet name="表 11-2023年政府性基金预算转移决算表（分项目）" sheetId="11" r:id="rId12"/>
    <sheet name="表12-2023年政府性基金转移支付决算表（分地区）" sheetId="15" r:id="rId13"/>
    <sheet name="表13-2023年地方政府专项债务限额和余额情况表" sheetId="16" r:id="rId14"/>
    <sheet name="表14-2023年国有资本经营收入决算表" sheetId="17" r:id="rId15"/>
    <sheet name="表15-2023年国有资本经营支出决算表" sheetId="18" r:id="rId16"/>
    <sheet name="表16-2023年国有资本经营本级支出决算表" sheetId="19" r:id="rId17"/>
    <sheet name="表17-2023年国有资本经营对下转移支付执行情况表" sheetId="20" r:id="rId18"/>
    <sheet name="表18-2023年社会保险基金收入决算表" sheetId="21" r:id="rId19"/>
    <sheet name="表19-2023年社会保险基金支出决算表" sheetId="22" r:id="rId20"/>
    <sheet name="表20-2023年一般公共预算财政拨款“三公”经费支出决算表" sheetId="23" r:id="rId21"/>
    <sheet name="表21-2023年地方政府债券使用情况表" sheetId="24" r:id="rId22"/>
    <sheet name="表22-2023年地方政府债务发行及还本付息情况表" sheetId="14" r:id="rId2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<sst xmlns="http://schemas.openxmlformats.org/spreadsheetml/2006/main" count="2285" uniqueCount="1769">
  <si>
    <t>目录</t>
  </si>
  <si>
    <t>1、麻阳苗族自治县2023年一般公共预算收入表</t>
  </si>
  <si>
    <t>2、麻阳苗族自治县2023年一般公共预算支出表</t>
  </si>
  <si>
    <t>3、麻阳苗族自治县2023年一般公共预算本级支出决算表</t>
  </si>
  <si>
    <t>4、麻阳苗族自治县2023年一般公共预算本级基本支出决算表</t>
  </si>
  <si>
    <t>5、麻阳苗族自治县2023年一般公共预算税收返还和转移支付决算分地区表</t>
  </si>
  <si>
    <t>6、麻阳苗族自治县2023年一般公共预算税收返还和转移支付决算分项目表</t>
  </si>
  <si>
    <t>7、麻阳苗族自治县2023年政府一般债务限额和余额情况决算表</t>
  </si>
  <si>
    <t>8、麻阳苗族自治县2023年政府性基金收入决算表</t>
  </si>
  <si>
    <t>9、麻阳苗族自治县2023年政府性基金支出决算表</t>
  </si>
  <si>
    <t>10、麻阳苗族自治县2023年政府性基金本级支出决算表</t>
  </si>
  <si>
    <t>11、麻阳苗族自治县2023年政府性基金转移支付决算分项目表</t>
  </si>
  <si>
    <t>12、麻阳苗族自治县2023年政府性基金转移支付决算分地区表</t>
  </si>
  <si>
    <t>13、麻阳苗族自治县2023年政府专项债务限额和余额情况决算表</t>
  </si>
  <si>
    <t>14、麻阳苗族自治县2023年国有资本经营收入决算表</t>
  </si>
  <si>
    <t>15、麻阳苗族自治县2023年国有资本经营支出决算表</t>
  </si>
  <si>
    <t>16、麻阳苗族自治县2023年国有资本经营本级支出决算表</t>
  </si>
  <si>
    <t>17、麻阳苗族自治县2023年国有资本经营预算对下转移支付执行情况表</t>
  </si>
  <si>
    <t>18、麻阳苗族自治县2023年社会保险基金收入决算表</t>
  </si>
  <si>
    <t>19、麻阳苗族自治县2023年社会保险基金支出决算表</t>
  </si>
  <si>
    <t>20、麻阳苗族自治县2023年一般公共预算财政拨款“三公”经费支出决算表</t>
  </si>
  <si>
    <t>21、麻阳苗族自治县2023年地方政府债券使用情况表</t>
  </si>
  <si>
    <t>22、麻阳苗族自治县2023年地方政府债务发行及还本付息情况表</t>
  </si>
  <si>
    <t>附表1：</t>
  </si>
  <si>
    <t>麻阳苗族自治县2023年一般公共预算收入表</t>
  </si>
  <si>
    <t>单位：万元</t>
  </si>
  <si>
    <t>收        入</t>
  </si>
  <si>
    <t>项      目</t>
  </si>
  <si>
    <t>年初预算</t>
  </si>
  <si>
    <t>调整预算</t>
  </si>
  <si>
    <t>决算数</t>
  </si>
  <si>
    <t>一、税收收入</t>
  </si>
  <si>
    <t xml:space="preserve">    增值税</t>
  </si>
  <si>
    <t xml:space="preserve">    企业所得税</t>
  </si>
  <si>
    <t xml:space="preserve">    个人所得税</t>
  </si>
  <si>
    <t xml:space="preserve">    资源税</t>
  </si>
  <si>
    <t xml:space="preserve">    城市维护建设税</t>
  </si>
  <si>
    <t xml:space="preserve">    房产税</t>
  </si>
  <si>
    <t xml:space="preserve">    印花税</t>
  </si>
  <si>
    <t xml:space="preserve">    城镇土地使用税</t>
  </si>
  <si>
    <t xml:space="preserve">    土地增值税</t>
  </si>
  <si>
    <t xml:space="preserve">    车船税</t>
  </si>
  <si>
    <t xml:space="preserve">    耕地占用税</t>
  </si>
  <si>
    <t xml:space="preserve">    契税</t>
  </si>
  <si>
    <t xml:space="preserve">    烟叶税</t>
  </si>
  <si>
    <t xml:space="preserve">    环境保护税</t>
  </si>
  <si>
    <t xml:space="preserve">    其他税收收入</t>
  </si>
  <si>
    <t>二、非税收入</t>
  </si>
  <si>
    <t xml:space="preserve">    专项收入</t>
  </si>
  <si>
    <t xml:space="preserve">    行政事业性收费收入</t>
  </si>
  <si>
    <t xml:space="preserve">    罚没收入</t>
  </si>
  <si>
    <t xml:space="preserve">    国有资本经营收入</t>
  </si>
  <si>
    <t xml:space="preserve">    国有资源(资产)有偿使用收入</t>
  </si>
  <si>
    <t xml:space="preserve">    捐赠收入</t>
  </si>
  <si>
    <t xml:space="preserve">    政府住房基金收入</t>
  </si>
  <si>
    <t xml:space="preserve">    其他收入</t>
  </si>
  <si>
    <t>收入合计</t>
  </si>
  <si>
    <t>上级补助收入</t>
  </si>
  <si>
    <t xml:space="preserve">  返还性收入</t>
  </si>
  <si>
    <t xml:space="preserve">  一般性转移支付收入</t>
  </si>
  <si>
    <t xml:space="preserve">  专项转移支付收入</t>
  </si>
  <si>
    <t>待偿债置换一般债券上年结余</t>
  </si>
  <si>
    <t>上年结余</t>
  </si>
  <si>
    <t>调入资金</t>
  </si>
  <si>
    <t>债务(转贷)收入</t>
  </si>
  <si>
    <t>收入总计</t>
  </si>
  <si>
    <t>附表2：</t>
  </si>
  <si>
    <t>麻阳苗族自治县2023年一般公共预算支出表</t>
  </si>
  <si>
    <t>支        出</t>
  </si>
  <si>
    <t>一、一般公共服务支出</t>
  </si>
  <si>
    <t>二、外交支出</t>
  </si>
  <si>
    <t>三、国防支出</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</si>
  <si>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</si>
  <si>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</si>
  <si>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</si>
  <si>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</si>
  <si>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</si>
  <si>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</si>
  <si>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</si>
  <si>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</si>
  <si>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</si>
  <si>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</si>
  <si>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</si>
  <si>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</si>
  <si>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</si>
  <si>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</si>
  <si>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</si>
  <si>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</si>
  <si>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</si>
  <si>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</si>
  <si>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</si>
  <si>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</si>
  <si>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二十四、债务付息支出</t>
  </si>
  <si>
    <t>二十五、债务发行费用支出</t>
  </si>
  <si>
    <t>支出合计</t>
  </si>
  <si>
    <t>上解上级支出</t>
  </si>
  <si>
    <t>调出资金</t>
  </si>
  <si>
    <t>债务还本支出</t>
  </si>
  <si>
    <t>补充预算周转金</t>
  </si>
  <si>
    <t>年终结余</t>
  </si>
  <si>
    <t xml:space="preserve">  减:结转下年的支出</t>
  </si>
  <si>
    <t>净结余</t>
  </si>
  <si>
    <t>支出总计</t>
  </si>
  <si>
    <t>附表3：</t>
  </si>
  <si>
    <t>麻阳苗族自治县2023年一般公共预算本级支出表</t>
  </si>
  <si>
    <t>科目编码</t>
  </si>
  <si>
    <t>科目名称</t>
  </si>
  <si>
    <t>一般公共预算支出</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</si>
  <si>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</si>
  <si>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</si>
  <si>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</si>
  <si>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</si>
  <si>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</si>
  <si>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</si>
  <si>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</si>
  <si>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</si>
  <si>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</si>
  <si>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</si>
  <si>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</si>
  <si>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</si>
  <si>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</si>
  <si>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</si>
  <si>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</si>
  <si>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</si>
  <si>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</si>
  <si>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</si>
  <si>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</si>
  <si>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</si>
  <si>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</si>
  <si>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</si>
  <si>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</si>
  <si>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</si>
  <si>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</si>
  <si>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</si>
  <si>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</si>
  <si>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</si>
  <si>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</si>
  <si>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</si>
  <si>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</si>
  <si>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</si>
  <si>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</si>
  <si>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</si>
  <si>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</si>
  <si>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</si>
  <si>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</si>
  <si>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</si>
  <si>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</si>
  <si>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</si>
  <si>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</si>
  <si>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</si>
  <si>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</si>
  <si>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</si>
  <si>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</si>
  <si>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</si>
  <si>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</si>
  <si>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</si>
  <si>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</si>
  <si>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</si>
  <si>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</si>
  <si>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</si>
  <si>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</si>
  <si>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</si>
  <si>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</si>
  <si>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</si>
  <si>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</si>
  <si>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</si>
  <si>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</si>
  <si>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</si>
  <si>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</si>
  <si>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</si>
  <si>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</si>
  <si>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</si>
  <si>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</si>
  <si>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</si>
  <si>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</si>
  <si>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</si>
  <si>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</si>
  <si>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</si>
  <si>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</si>
  <si>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</si>
  <si>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</si>
  <si>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</si>
  <si>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</si>
  <si>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</si>
  <si>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</si>
  <si>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</si>
  <si>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</si>
  <si>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</si>
  <si>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</si>
  <si>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</si>
  <si>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</si>
  <si>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</si>
  <si>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</si>
  <si>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</si>
  <si>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</si>
  <si>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</si>
  <si>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</si>
  <si>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</si>
  <si>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</si>
  <si>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</si>
  <si>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</si>
  <si>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</si>
  <si>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</si>
  <si>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</si>
  <si>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</si>
  <si>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</si>
  <si>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</si>
  <si>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</si>
  <si>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</si>
  <si>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</si>
  <si>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</si>
  <si>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</si>
  <si>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</si>
  <si>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</si>
  <si>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</si>
  <si>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</si>
  <si>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</si>
  <si>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</si>
  <si>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</si>
  <si>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</si>
  <si>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</si>
  <si>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</si>
  <si>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</si>
  <si>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</si>
  <si>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</si>
  <si>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</si>
  <si>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</si>
  <si>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</si>
  <si>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</si>
  <si>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</si>
  <si>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</si>
  <si>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</si>
  <si>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</si>
  <si>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</si>
  <si>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</si>
  <si>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</si>
  <si>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</si>
  <si>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外交支出</t>
  </si>
  <si>
    <t xml:space="preserve">  外交管理事务</t>
  </si>
  <si>
    <t xml:space="preserve">    其他外交管理事务支出</t>
  </si>
  <si>
    <t xml:space="preserve">  驻外机构</t>
  </si>
  <si>
    <t xml:space="preserve">    驻外使领馆(团、处)</t>
  </si>
  <si>
    <t xml:space="preserve">    其他驻外机构支出</t>
  </si>
  <si>
    <t xml:space="preserve">  对外援助</t>
  </si>
  <si>
    <t xml:space="preserve">    援外优惠贷款贴息</t>
  </si>
  <si>
    <t xml:space="preserve">    对外援助</t>
  </si>
  <si>
    <t xml:space="preserve">  国际组织</t>
  </si>
  <si>
    <t xml:space="preserve">    国际组织会费</t>
  </si>
  <si>
    <t xml:space="preserve">    国际组织捐赠</t>
  </si>
  <si>
    <t xml:space="preserve">    维和摊款</t>
  </si>
  <si>
    <t xml:space="preserve">    国际组织股金及基金</t>
  </si>
  <si>
    <t xml:space="preserve">    其他国际组织支出</t>
  </si>
  <si>
    <t xml:space="preserve">  对外合作与交流</t>
  </si>
  <si>
    <t xml:space="preserve">    在华国际会议</t>
  </si>
  <si>
    <t xml:space="preserve">    国际交流活动</t>
  </si>
  <si>
    <t xml:space="preserve">    对外合作活动</t>
  </si>
  <si>
    <t xml:space="preserve">    其他对外合作与交流支出</t>
  </si>
  <si>
    <t xml:space="preserve">  对外宣传(款)</t>
  </si>
  <si>
    <t xml:space="preserve">    对外宣传(项)</t>
  </si>
  <si>
    <t xml:space="preserve">  边界勘界联检</t>
  </si>
  <si>
    <t xml:space="preserve">    边界勘界</t>
  </si>
  <si>
    <t xml:space="preserve">    边界联检</t>
  </si>
  <si>
    <t xml:space="preserve">    边界界桩维护</t>
  </si>
  <si>
    <t xml:space="preserve">    其他支出</t>
  </si>
  <si>
    <t xml:space="preserve">  国际发展合作</t>
  </si>
  <si>
    <t xml:space="preserve">    其他国际发展合作支出</t>
  </si>
  <si>
    <t xml:space="preserve">  其他外交支出(款)</t>
  </si>
  <si>
    <t xml:space="preserve">    其他外交支出(项)</t>
  </si>
  <si>
    <t>国防支出</t>
  </si>
  <si>
    <t xml:space="preserve">  军费</t>
  </si>
  <si>
    <t xml:space="preserve">    现役部队</t>
  </si>
  <si>
    <t xml:space="preserve">    预备役部队</t>
  </si>
  <si>
    <t xml:space="preserve">    其他军费支出</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</si>
  <si>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</si>
  <si>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</si>
  <si>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</si>
  <si>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</si>
  <si>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</si>
  <si>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</si>
  <si>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</si>
  <si>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</si>
  <si>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</si>
  <si>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民兵</t>
  </si>
  <si>
    <t xml:space="preserve">    边海防</t>
  </si>
  <si>
    <t xml:space="preserve">    其他国防动员支出</t>
  </si>
  <si>
    <t xml:space="preserve">  其他国防支出(款)</t>
  </si>
  <si>
    <t xml:space="preserve">    其他国防支出(项)</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</si>
  <si>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</si>
  <si>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</si>
  <si>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</si>
  <si>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</si>
  <si>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</si>
  <si>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</si>
  <si>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</si>
  <si>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</si>
  <si>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</si>
  <si>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</si>
  <si>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</si>
  <si>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</si>
  <si>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</si>
  <si>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</si>
  <si>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</si>
  <si>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</si>
  <si>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</si>
  <si>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</si>
  <si>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</si>
  <si>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</si>
  <si>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</si>
  <si>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</si>
  <si>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</si>
  <si>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</si>
  <si>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</si>
  <si>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</si>
  <si>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</si>
  <si>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</si>
  <si>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</si>
  <si>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法治建设</t>
  </si>
  <si>
    <t xml:space="preserve">    其他司法支出</t>
  </si>
  <si>
    <t xml:space="preserve">  监狱</t>
  </si>
  <si>
    <t xml:space="preserve">    罪犯生活及医疗卫生</t>
  </si>
  <si>
    <t xml:space="preserve">    监狱业务及罪犯改造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</si>
  <si>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</si>
  <si>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</si>
  <si>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</si>
  <si>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</si>
  <si>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</si>
  <si>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</si>
  <si>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</si>
  <si>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</si>
  <si>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</si>
  <si>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</si>
  <si>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</si>
  <si>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</si>
  <si>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</si>
  <si>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</si>
  <si>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</si>
  <si>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</si>
  <si>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</si>
  <si>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</si>
  <si>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</si>
  <si>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</si>
  <si>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</si>
  <si>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</si>
  <si>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</si>
  <si>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</si>
  <si>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</si>
  <si>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</si>
  <si>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</si>
  <si>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</si>
  <si>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</si>
  <si>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</si>
  <si>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</si>
  <si>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</si>
  <si>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</si>
  <si>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</si>
  <si>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</si>
  <si>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</si>
  <si>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</si>
  <si>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</si>
  <si>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</si>
  <si>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</si>
  <si>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</si>
  <si>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</si>
  <si>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</si>
  <si>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</si>
  <si>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</si>
  <si>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</si>
  <si>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</si>
  <si>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</si>
  <si>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</si>
  <si>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</si>
  <si>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</si>
  <si>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</si>
  <si>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</si>
  <si>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</si>
  <si>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</si>
  <si>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</si>
  <si>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</si>
  <si>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</si>
  <si>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</si>
  <si>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</si>
  <si>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</si>
  <si>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</si>
  <si>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</si>
  <si>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</si>
  <si>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</si>
  <si>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</si>
  <si>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</si>
  <si>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</si>
  <si>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</si>
  <si>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</si>
  <si>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</si>
  <si>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</si>
  <si>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</si>
  <si>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</si>
  <si>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</si>
  <si>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</si>
  <si>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</si>
  <si>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</si>
  <si>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</si>
  <si>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</si>
  <si>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</si>
  <si>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</si>
  <si>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</si>
  <si>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</si>
  <si>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</si>
  <si>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</si>
  <si>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</si>
  <si>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</si>
  <si>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</si>
  <si>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</si>
  <si>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</si>
  <si>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</si>
  <si>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</si>
  <si>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</si>
  <si>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</si>
  <si>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</si>
  <si>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</si>
  <si>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</si>
  <si>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</si>
  <si>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</si>
  <si>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</si>
  <si>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</si>
  <si>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</si>
  <si>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</si>
  <si>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</si>
  <si>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</si>
  <si>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</si>
  <si>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</si>
  <si>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</si>
  <si>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</si>
  <si>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</si>
  <si>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</si>
  <si>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</si>
  <si>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</si>
  <si>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</si>
  <si>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</si>
  <si>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</si>
  <si>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</si>
  <si>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</si>
  <si>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</si>
  <si>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</si>
  <si>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</si>
  <si>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</si>
  <si>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</si>
  <si>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</si>
  <si>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</si>
  <si>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</si>
  <si>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</si>
  <si>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</si>
  <si>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</si>
  <si>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</si>
  <si>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</si>
  <si>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</si>
  <si>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</si>
  <si>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</si>
  <si>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</si>
  <si>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</si>
  <si>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</si>
  <si>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</si>
  <si>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</si>
  <si>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</si>
  <si>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</si>
  <si>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</si>
  <si>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</si>
  <si>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</si>
  <si>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</si>
  <si>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</si>
  <si>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</si>
  <si>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</si>
  <si>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</si>
  <si>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</si>
  <si>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</si>
  <si>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</si>
  <si>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</si>
  <si>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</si>
  <si>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</si>
  <si>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</si>
  <si>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</si>
  <si>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</si>
  <si>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</si>
  <si>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</si>
  <si>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</si>
  <si>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</si>
  <si>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</si>
  <si>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</si>
  <si>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</si>
  <si>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</si>
  <si>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</si>
  <si>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</si>
  <si>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</si>
  <si>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</si>
  <si>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</si>
  <si>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</si>
  <si>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</si>
  <si>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</si>
  <si>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</si>
  <si>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</si>
  <si>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</si>
  <si>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</si>
  <si>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</si>
  <si>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</si>
  <si>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</si>
  <si>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</si>
  <si>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</si>
  <si>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</si>
  <si>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</si>
  <si>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</si>
  <si>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</si>
  <si>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</si>
  <si>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</si>
  <si>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</si>
  <si>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</si>
  <si>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</si>
  <si>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</si>
  <si>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</si>
  <si>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</si>
  <si>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</si>
  <si>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</si>
  <si>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</si>
  <si>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</si>
  <si>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</si>
  <si>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</si>
  <si>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</si>
  <si>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</si>
  <si>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</si>
  <si>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</si>
  <si>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</si>
  <si>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</si>
  <si>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光荣院</t>
  </si>
  <si>
    <t xml:space="preserve">    烈士纪念设施管理维护</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</si>
  <si>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</si>
  <si>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</si>
  <si>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</si>
  <si>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</si>
  <si>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</si>
  <si>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</si>
  <si>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</si>
  <si>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</si>
  <si>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</si>
  <si>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</si>
  <si>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</si>
  <si>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</si>
  <si>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</si>
  <si>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</si>
  <si>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</si>
  <si>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</si>
  <si>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</si>
  <si>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</si>
  <si>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</si>
  <si>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</si>
  <si>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</si>
  <si>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</si>
  <si>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</si>
  <si>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</si>
  <si>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</si>
  <si>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</si>
  <si>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</si>
  <si>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</si>
  <si>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</si>
  <si>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</si>
  <si>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</si>
  <si>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</si>
  <si>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</si>
  <si>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</si>
  <si>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</si>
  <si>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</si>
  <si>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</si>
  <si>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</si>
  <si>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</si>
  <si>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</si>
  <si>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</si>
  <si>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</si>
  <si>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</si>
  <si>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</si>
  <si>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</si>
  <si>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</si>
  <si>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</si>
  <si>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</si>
  <si>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</si>
  <si>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军供保障</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</si>
  <si>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</si>
  <si>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</si>
  <si>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</si>
  <si>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</si>
  <si>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</si>
  <si>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</si>
  <si>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</si>
  <si>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</si>
  <si>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</si>
  <si>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</si>
  <si>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</si>
  <si>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</si>
  <si>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</si>
  <si>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</si>
  <si>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</si>
  <si>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</si>
  <si>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</si>
  <si>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</si>
  <si>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</si>
  <si>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</si>
  <si>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</si>
  <si>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</si>
  <si>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优抚医院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</si>
  <si>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</si>
  <si>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</si>
  <si>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</si>
  <si>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</si>
  <si>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</si>
  <si>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</si>
  <si>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</si>
  <si>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</si>
  <si>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</si>
  <si>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</si>
  <si>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</si>
  <si>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</si>
  <si>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</si>
  <si>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</si>
  <si>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</si>
  <si>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</si>
  <si>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</si>
  <si>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</si>
  <si>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</si>
  <si>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</si>
  <si>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</si>
  <si>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</si>
  <si>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</si>
  <si>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</si>
  <si>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</si>
  <si>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</si>
  <si>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</si>
  <si>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</si>
  <si>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</si>
  <si>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</si>
  <si>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</si>
  <si>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</si>
  <si>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</si>
  <si>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</si>
  <si>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</si>
  <si>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</si>
  <si>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</si>
  <si>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</si>
  <si>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</si>
  <si>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</si>
  <si>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</si>
  <si>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</si>
  <si>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</si>
  <si>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</si>
  <si>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</si>
  <si>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</si>
  <si>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</si>
  <si>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</si>
  <si>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</si>
  <si>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</si>
  <si>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</si>
  <si>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</si>
  <si>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</si>
  <si>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</si>
  <si>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</si>
  <si>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</si>
  <si>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</si>
  <si>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</si>
  <si>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</si>
  <si>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</si>
  <si>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</si>
  <si>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</si>
  <si>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</si>
  <si>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</si>
  <si>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</si>
  <si>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</si>
  <si>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</si>
  <si>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</si>
  <si>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</si>
  <si>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</si>
  <si>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</si>
  <si>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</si>
  <si>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</si>
  <si>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草原生态修复治理</t>
  </si>
  <si>
    <t xml:space="preserve">    自然保护地</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</si>
  <si>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</si>
  <si>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</si>
  <si>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</si>
  <si>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</si>
  <si>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</si>
  <si>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</si>
  <si>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</si>
  <si>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</si>
  <si>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</si>
  <si>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</si>
  <si>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</si>
  <si>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</si>
  <si>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</si>
  <si>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</si>
  <si>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</si>
  <si>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</si>
  <si>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</si>
  <si>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</si>
  <si>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</si>
  <si>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</si>
  <si>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</si>
  <si>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</si>
  <si>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</si>
  <si>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</si>
  <si>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</si>
  <si>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</si>
  <si>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</si>
  <si>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</si>
  <si>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</si>
  <si>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</si>
  <si>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</si>
  <si>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</si>
  <si>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</si>
  <si>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</si>
  <si>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</si>
  <si>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能源科技装备</t>
  </si>
  <si>
    <t xml:space="preserve">    能源行业管理</t>
  </si>
  <si>
    <t xml:space="preserve">    能源管理</t>
  </si>
  <si>
    <t xml:space="preserve">    农村电网建设</t>
  </si>
  <si>
    <t xml:space="preserve">    其他能源管理事务支出</t>
  </si>
  <si>
    <t xml:space="preserve">  其他节能环保支出(款)</t>
  </si>
  <si>
    <t xml:space="preserve">    其他节能环保支出(项)</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</si>
  <si>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</si>
  <si>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</si>
  <si>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</si>
  <si>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</si>
  <si>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</si>
  <si>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</si>
  <si>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</si>
  <si>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</si>
  <si>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</si>
  <si>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</si>
  <si>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</si>
  <si>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</si>
  <si>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</si>
  <si>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</si>
  <si>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</si>
  <si>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</si>
  <si>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</si>
  <si>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</si>
  <si>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</si>
  <si>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</si>
  <si>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</si>
  <si>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</si>
  <si>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</si>
  <si>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</si>
  <si>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</si>
  <si>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</si>
  <si>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</si>
  <si>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</si>
  <si>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</si>
  <si>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</si>
  <si>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</si>
  <si>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</si>
  <si>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</si>
  <si>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</si>
  <si>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</si>
  <si>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</si>
  <si>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</si>
  <si>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</si>
  <si>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</si>
  <si>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渔业发展</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</si>
  <si>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</si>
  <si>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</si>
  <si>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</si>
  <si>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</si>
  <si>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</si>
  <si>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</si>
  <si>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</si>
  <si>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</si>
  <si>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</si>
  <si>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</si>
  <si>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</si>
  <si>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</si>
  <si>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</si>
  <si>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</si>
  <si>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</si>
  <si>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</si>
  <si>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</si>
  <si>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</si>
  <si>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林业草原防灾减灾</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</si>
  <si>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</si>
  <si>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</si>
  <si>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</si>
  <si>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</si>
  <si>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</si>
  <si>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</si>
  <si>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</si>
  <si>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</si>
  <si>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</si>
  <si>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</si>
  <si>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</si>
  <si>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</si>
  <si>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</si>
  <si>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</si>
  <si>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</si>
  <si>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</si>
  <si>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</si>
  <si>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</si>
  <si>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</si>
  <si>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</si>
  <si>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</si>
  <si>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</si>
  <si>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</si>
  <si>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</si>
  <si>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</si>
  <si>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</si>
  <si>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巩固脱贫衔接乡村振兴</t>
  </si>
  <si>
    <t xml:space="preserve">    农村基础设施建设</t>
  </si>
  <si>
    <t xml:space="preserve">    生产发展</t>
  </si>
  <si>
    <t xml:space="preserve">    社会发展</t>
  </si>
  <si>
    <t xml:space="preserve">    贷款奖补和贴息</t>
  </si>
  <si>
    <t xml:space="preserve">    “三西”农业建设专项补助</t>
  </si>
  <si>
    <t xml:space="preserve">    其他巩固脱贫衔接乡村振兴支出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</si>
  <si>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</si>
  <si>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</si>
  <si>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</si>
  <si>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</si>
  <si>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</si>
  <si>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</si>
  <si>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</si>
  <si>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</si>
  <si>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</si>
  <si>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农业保险保费补贴</t>
  </si>
  <si>
    <t xml:space="preserve">    创业担保贷款贴息及奖补</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</si>
  <si>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</si>
  <si>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</si>
  <si>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</si>
  <si>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</si>
  <si>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</si>
  <si>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</si>
  <si>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</si>
  <si>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</si>
  <si>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</si>
  <si>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</si>
  <si>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</si>
  <si>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</si>
  <si>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</si>
  <si>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</si>
  <si>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</si>
  <si>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</si>
  <si>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</si>
  <si>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</si>
  <si>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</si>
  <si>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</si>
  <si>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</si>
  <si>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</si>
  <si>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</si>
  <si>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</si>
  <si>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</si>
  <si>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</si>
  <si>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</si>
  <si>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</si>
  <si>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</si>
  <si>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</si>
  <si>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</si>
  <si>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</si>
  <si>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</si>
  <si>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</si>
  <si>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</si>
  <si>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</si>
  <si>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</si>
  <si>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</si>
  <si>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</si>
  <si>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</si>
  <si>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</si>
  <si>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</si>
  <si>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</si>
  <si>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</si>
  <si>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</si>
  <si>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</si>
  <si>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</si>
  <si>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</si>
  <si>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</si>
  <si>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</si>
  <si>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</si>
  <si>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</si>
  <si>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</si>
  <si>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</si>
  <si>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</si>
  <si>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</si>
  <si>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</si>
  <si>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</si>
  <si>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</si>
  <si>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</si>
  <si>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</si>
  <si>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</si>
  <si>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</si>
  <si>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</si>
  <si>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</si>
  <si>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</si>
  <si>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</si>
  <si>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</si>
  <si>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</si>
  <si>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</si>
  <si>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</si>
  <si>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</si>
  <si>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</si>
  <si>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</si>
  <si>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</si>
  <si>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</si>
  <si>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</si>
  <si>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</si>
  <si>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</si>
  <si>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</si>
  <si>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</si>
  <si>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</si>
  <si>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</si>
  <si>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</si>
  <si>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</si>
  <si>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</si>
  <si>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</si>
  <si>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</si>
  <si>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</si>
  <si>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</si>
  <si>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</si>
  <si>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</si>
  <si>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</si>
  <si>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</si>
  <si>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</si>
  <si>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</si>
  <si>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</si>
  <si>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</si>
  <si>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</si>
  <si>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</si>
  <si>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</si>
  <si>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</si>
  <si>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</si>
  <si>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</si>
  <si>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</si>
  <si>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</si>
  <si>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</si>
  <si>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</si>
  <si>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</si>
  <si>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</si>
  <si>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</si>
  <si>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</si>
  <si>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</si>
  <si>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</si>
  <si>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</si>
  <si>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</si>
  <si>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</si>
  <si>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</si>
  <si>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</si>
  <si>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</si>
  <si>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</si>
  <si>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</si>
  <si>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</si>
  <si>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</si>
  <si>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</si>
  <si>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</si>
  <si>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</si>
  <si>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</si>
  <si>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</si>
  <si>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</si>
  <si>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</si>
  <si>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</si>
  <si>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</si>
  <si>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</si>
  <si>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</si>
  <si>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</si>
  <si>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</si>
  <si>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援助其他地区支出</t>
  </si>
  <si>
    <t xml:space="preserve">  一般公共服务</t>
  </si>
  <si>
    <t xml:space="preserve">  教育</t>
  </si>
  <si>
    <t xml:space="preserve">  文化旅游体育与传媒</t>
  </si>
  <si>
    <t xml:space="preserve">  卫生健康</t>
  </si>
  <si>
    <t xml:space="preserve">  节能环保</t>
  </si>
  <si>
    <t xml:space="preserve">  交通运输</t>
  </si>
  <si>
    <t xml:space="preserve">  住房保障</t>
  </si>
  <si>
    <t xml:space="preserve">  其他支出</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</si>
  <si>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</si>
  <si>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</si>
  <si>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</si>
  <si>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</si>
  <si>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</si>
  <si>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</si>
  <si>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</si>
  <si>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</si>
  <si>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</si>
  <si>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xml:space="preserve">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</si>
  <si>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</si>
  <si>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</si>
  <si>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</si>
  <si>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</si>
  <si>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</si>
  <si>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</si>
  <si>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</si>
  <si>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</si>
  <si>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</si>
  <si>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</si>
  <si>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</si>
  <si>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</si>
  <si>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</si>
  <si>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</si>
  <si>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</si>
  <si>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</si>
  <si>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</si>
  <si>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</si>
  <si>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</si>
  <si>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</si>
  <si>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</si>
  <si>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</si>
  <si>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</si>
  <si>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</si>
  <si>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</si>
  <si>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</si>
  <si>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</si>
  <si>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</si>
  <si>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</si>
  <si>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</si>
  <si>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</si>
  <si>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</si>
  <si>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</si>
  <si>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</si>
  <si>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</si>
  <si>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</si>
  <si>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</si>
  <si>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</si>
  <si>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</si>
  <si>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</si>
  <si>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</si>
  <si>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</si>
  <si>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</si>
  <si>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</si>
  <si>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</si>
  <si>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</si>
  <si>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</si>
  <si>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</si>
  <si>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</si>
  <si>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</si>
  <si>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</si>
  <si>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</si>
  <si>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</si>
  <si>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</si>
  <si>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</si>
  <si>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</si>
  <si>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</si>
  <si>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</si>
  <si>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</si>
  <si>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</si>
  <si>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</si>
  <si>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</si>
  <si>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</si>
  <si>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</si>
  <si>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</si>
  <si>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</si>
  <si>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</si>
  <si>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</si>
  <si>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</si>
  <si>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</si>
  <si>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</si>
  <si>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</si>
  <si>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</si>
  <si>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</si>
  <si>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</si>
  <si>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</si>
  <si>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</si>
  <si>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</si>
  <si>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</si>
  <si>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</si>
  <si>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</si>
  <si>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</si>
  <si>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</si>
  <si>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</si>
  <si>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</si>
  <si>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</si>
  <si>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</si>
  <si>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</si>
  <si>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灾害防治及应急管理支出</t>
  </si>
  <si>
    <t xml:space="preserve">  应急管理事务</t>
  </si>
  <si>
    <t xml:space="preserve">    灾害风险防治</t>
  </si>
  <si>
    <t xml:space="preserve">    国务院安委会专项</t>
  </si>
  <si>
    <t xml:space="preserve">    安全监管</t>
  </si>
  <si>
    <t xml:space="preserve">    应急救援</t>
  </si>
  <si>
    <t xml:space="preserve">    应急管理</t>
  </si>
  <si>
    <t xml:space="preserve">    其他应急管理支出</t>
  </si>
  <si>
    <t xml:space="preserve">  消防救援事务</t>
  </si>
  <si>
    <t xml:space="preserve">    消防应急救援</t>
  </si>
  <si>
    <t xml:space="preserve">    其他消防救援事务支出</t>
  </si>
  <si>
    <t xml:space="preserve">  矿山安全</t>
  </si>
  <si>
    <t xml:space="preserve">    矿山安全监察事务</t>
  </si>
  <si>
    <t xml:space="preserve">    矿山应急救援事务</t>
  </si>
  <si>
    <t xml:space="preserve">    其他矿山安全支出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</si>
  <si>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</si>
  <si>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</si>
  <si>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</si>
  <si>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</si>
  <si>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</si>
  <si>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</si>
  <si>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</si>
  <si>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</si>
  <si>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</si>
  <si>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</si>
  <si>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</si>
  <si>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</si>
  <si>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</si>
  <si>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</si>
  <si>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</si>
  <si>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</si>
  <si>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</si>
  <si>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</si>
  <si>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</si>
  <si>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</si>
  <si>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其他支出(类)</t>
  </si>
  <si>
    <t xml:space="preserve">  其他支出(款)</t>
  </si>
  <si>
    <t xml:space="preserve">    其他支出(项)</t>
  </si>
  <si>
    <t>债务付息支出</t>
  </si>
  <si>
    <t xml:space="preserve">  中央政府国内债务付息支出</t>
  </si>
  <si>
    <t xml:space="preserve">  中央政府国外债务付息支出</t>
  </si>
  <si>
    <t xml:space="preserve">    中央政府境外发行主权债券付息支出</t>
  </si>
  <si>
    <t xml:space="preserve">    中央政府向外国政府借款付息支出</t>
  </si>
  <si>
    <t xml:space="preserve">    中央政府向国际金融组织借款付息支出</t>
  </si>
  <si>
    <t xml:space="preserve">    中央政府其他国外借款付息支出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</si>
  <si>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</si>
  <si>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</si>
  <si>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</si>
  <si>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</si>
  <si>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</si>
  <si>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债务发行费用支出</t>
  </si>
  <si>
    <t xml:space="preserve">  中央政府国内债务发行费用支出</t>
  </si>
  <si>
    <t xml:space="preserve">  中央政府国外债务发行费用支出</t>
  </si>
  <si>
    <t xml:space="preserve">  地方政府一般债务发行费用支出</t>
  </si>
  <si>
    <t>附表4：</t>
  </si>
  <si>
    <t>麻阳苗族自治县2023年一般公共预算本级基本支出决算表</t>
  </si>
  <si>
    <t>单位:万元</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</si>
  <si>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</si>
  <si>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</si>
  <si>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</si>
  <si>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</si>
  <si>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</si>
  <si>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</si>
  <si>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</si>
  <si>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</si>
  <si>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</si>
  <si>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</si>
  <si>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</si>
  <si>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</si>
  <si>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</si>
  <si>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</si>
  <si>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</si>
  <si>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</si>
  <si>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</si>
  <si>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</si>
  <si>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</si>
  <si>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</si>
  <si>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</si>
  <si>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</si>
  <si>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</si>
  <si>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</si>
  <si>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</si>
  <si>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</si>
  <si>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</si>
  <si>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</si>
  <si>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</si>
  <si>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</si>
  <si>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</si>
  <si>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</si>
  <si>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</si>
  <si>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</si>
  <si>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</si>
  <si>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</si>
  <si>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</si>
  <si>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资本金注入(一)</t>
  </si>
  <si>
    <t xml:space="preserve">  资本金注入(二)</t>
  </si>
  <si>
    <t xml:space="preserve">  政府投资基金股权投资</t>
  </si>
  <si>
    <t xml:space="preserve">  其他对企业资本性支出</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</si>
  <si>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</si>
  <si>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</si>
  <si>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</si>
  <si>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</si>
  <si>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</si>
  <si>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</si>
  <si>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</si>
  <si>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</si>
  <si>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</si>
  <si>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</si>
  <si>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</si>
  <si>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</si>
  <si>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</si>
  <si>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</si>
  <si>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</si>
  <si>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国家赔偿费用支出</t>
  </si>
  <si>
    <t xml:space="preserve">  对民间非营利组织和群众性自治组织补贴</t>
  </si>
  <si>
    <t xml:space="preserve">  经常性赠与</t>
  </si>
  <si>
    <t xml:space="preserve">  资本性赠与</t>
  </si>
  <si>
    <t>附表5：</t>
  </si>
  <si>
    <t>麻阳苗族自治县2023年一般公共预算税收返还和转移支付决算表（分地区）</t>
  </si>
  <si>
    <r>
      <rPr>
        <b/>
        <sz val="11"/>
        <rFont val="宋体"/>
        <charset val="134"/>
      </rPr>
      <t>地</t>
    </r>
    <r>
      <rPr>
        <b/>
        <sz val="11"/>
        <rFont val="Times New Roman"/>
        <charset val="0"/>
      </rPr>
      <t xml:space="preserve">  </t>
    </r>
    <r>
      <rPr>
        <b/>
        <sz val="11"/>
        <rFont val="宋体"/>
        <charset val="134"/>
      </rPr>
      <t>区</t>
    </r>
  </si>
  <si>
    <r>
      <rPr>
        <b/>
        <sz val="11"/>
        <rFont val="宋体"/>
        <charset val="134"/>
      </rPr>
      <t>决算数</t>
    </r>
  </si>
  <si>
    <t>小计</t>
  </si>
  <si>
    <r>
      <rPr>
        <b/>
        <sz val="11"/>
        <rFont val="宋体"/>
        <charset val="134"/>
      </rPr>
      <t>税收返还</t>
    </r>
  </si>
  <si>
    <r>
      <rPr>
        <b/>
        <sz val="11"/>
        <rFont val="宋体"/>
        <charset val="134"/>
      </rPr>
      <t>一般性转移支付</t>
    </r>
  </si>
  <si>
    <r>
      <rPr>
        <b/>
        <sz val="11"/>
        <rFont val="宋体"/>
        <charset val="134"/>
      </rPr>
      <t>专项转移支付</t>
    </r>
  </si>
  <si>
    <t>麻阳县</t>
  </si>
  <si>
    <r>
      <rPr>
        <b/>
        <sz val="11"/>
        <rFont val="宋体"/>
        <charset val="134"/>
      </rPr>
      <t>合</t>
    </r>
    <r>
      <rPr>
        <b/>
        <sz val="11"/>
        <rFont val="Times New Roman"/>
        <charset val="0"/>
      </rPr>
      <t xml:space="preserve">       </t>
    </r>
    <r>
      <rPr>
        <b/>
        <sz val="11"/>
        <rFont val="宋体"/>
        <charset val="134"/>
      </rPr>
      <t>计</t>
    </r>
  </si>
  <si>
    <t>我县无分地区一般公共预算税收返还和转移支付，此表数据为空。</t>
  </si>
  <si>
    <t>附表6：</t>
  </si>
  <si>
    <t>麻阳苗族自治县2023年一般公共预算税收返还和转移支付决算表（分项目）</t>
  </si>
  <si>
    <t>预算科目</t>
  </si>
  <si>
    <t>一、返还性收入</t>
  </si>
  <si>
    <t>三、专项转移支付收入</t>
  </si>
  <si>
    <t>0.1</t>
  </si>
  <si>
    <t xml:space="preserve">    所得税基数返还收入</t>
  </si>
  <si>
    <t xml:space="preserve">    一般公共服务</t>
  </si>
  <si>
    <t>0.2</t>
  </si>
  <si>
    <t xml:space="preserve">    成品油税费改革税收返还收入</t>
  </si>
  <si>
    <t xml:space="preserve">    外交</t>
  </si>
  <si>
    <t>0.3</t>
  </si>
  <si>
    <t xml:space="preserve">    增值税税收返还收入</t>
  </si>
  <si>
    <t xml:space="preserve">    国防</t>
  </si>
  <si>
    <t>0.4</t>
  </si>
  <si>
    <t xml:space="preserve">    消费税税收返还收入</t>
  </si>
  <si>
    <t xml:space="preserve">    公共安全</t>
  </si>
  <si>
    <t>0.5</t>
  </si>
  <si>
    <t xml:space="preserve">    增值税“五五分享”税收返还收入</t>
  </si>
  <si>
    <t xml:space="preserve">    教育</t>
  </si>
  <si>
    <t>0.6</t>
  </si>
  <si>
    <t xml:space="preserve">    其他返还性收入</t>
  </si>
  <si>
    <t xml:space="preserve">    科学技术</t>
  </si>
  <si>
    <t>0.7</t>
  </si>
  <si>
    <t>二、一般性转移支付收入</t>
  </si>
  <si>
    <t xml:space="preserve">    文化旅游体育与传媒</t>
  </si>
  <si>
    <t>0.8</t>
  </si>
  <si>
    <t xml:space="preserve">    体制补助收入</t>
  </si>
  <si>
    <t xml:space="preserve">    社会保障和就业</t>
  </si>
  <si>
    <t>0.9</t>
  </si>
  <si>
    <t xml:space="preserve">    均衡性转移支付收入</t>
  </si>
  <si>
    <t xml:space="preserve">    卫生健康</t>
  </si>
  <si>
    <t>0.10</t>
  </si>
  <si>
    <t xml:space="preserve">    县级基本财力保障机制奖补资金收入</t>
  </si>
  <si>
    <t xml:space="preserve">    节能环保</t>
  </si>
  <si>
    <t>0.11</t>
  </si>
  <si>
    <t xml:space="preserve">    结算补助收入</t>
  </si>
  <si>
    <t xml:space="preserve">    城乡社区</t>
  </si>
  <si>
    <t>0.12</t>
  </si>
  <si>
    <t xml:space="preserve">    资源枯竭型城市转移支付补助收入</t>
  </si>
  <si>
    <t xml:space="preserve">    农林水</t>
  </si>
  <si>
    <t>0.13</t>
  </si>
  <si>
    <t xml:space="preserve">    企业事业单位划转补助收入</t>
  </si>
  <si>
    <t xml:space="preserve">    交通运输</t>
  </si>
  <si>
    <t>0.14</t>
  </si>
  <si>
    <t xml:space="preserve">    产粮(油)大县奖励资金收入</t>
  </si>
  <si>
    <t xml:space="preserve">    资源勘探工业信息等</t>
  </si>
  <si>
    <t>0.15</t>
  </si>
  <si>
    <t xml:space="preserve">    重点生态功能区转移支付收入</t>
  </si>
  <si>
    <t xml:space="preserve">    商业服务业等</t>
  </si>
  <si>
    <t>0.16</t>
  </si>
  <si>
    <t xml:space="preserve">    固定数额补助收入</t>
  </si>
  <si>
    <t xml:space="preserve">    金融</t>
  </si>
  <si>
    <t>0.17</t>
  </si>
  <si>
    <t xml:space="preserve">    革命老区转移支付收入</t>
  </si>
  <si>
    <t xml:space="preserve">    自然资源海洋气象等</t>
  </si>
  <si>
    <t>0.18</t>
  </si>
  <si>
    <t xml:space="preserve">    民族地区转移支付收入</t>
  </si>
  <si>
    <t xml:space="preserve">    住房保障</t>
  </si>
  <si>
    <t>0.19</t>
  </si>
  <si>
    <t xml:space="preserve">    巩固脱贫攻坚成果衔接乡村振兴转移支付收入</t>
  </si>
  <si>
    <t xml:space="preserve">    粮油物资储备</t>
  </si>
  <si>
    <t>0.20</t>
  </si>
  <si>
    <t xml:space="preserve">    公共安全共同财政事权转移支付收入  </t>
  </si>
  <si>
    <t xml:space="preserve">    灾害防治及应急管理</t>
  </si>
  <si>
    <t>0.21</t>
  </si>
  <si>
    <t xml:space="preserve">    教育共同财政事权转移支付收入  </t>
  </si>
  <si>
    <t>0.22</t>
  </si>
  <si>
    <t xml:space="preserve">    科学技术共同财政事权转移支付收入  </t>
  </si>
  <si>
    <t>0.23</t>
  </si>
  <si>
    <t xml:space="preserve">    文化旅游体育与传媒共同财政事权转移支付收入  </t>
  </si>
  <si>
    <t>0.24</t>
  </si>
  <si>
    <t xml:space="preserve">    社会保障和就业共同财政事权转移支付收入  </t>
  </si>
  <si>
    <t>0.25</t>
  </si>
  <si>
    <t xml:space="preserve">    医疗卫生共同财政事权转移支付收入  </t>
  </si>
  <si>
    <t>0.26</t>
  </si>
  <si>
    <t xml:space="preserve">    节能环保共同财政事权转移支付收入  </t>
  </si>
  <si>
    <t>0.27</t>
  </si>
  <si>
    <t xml:space="preserve">    农林水共同财政事权转移支付收入  </t>
  </si>
  <si>
    <t>0.28</t>
  </si>
  <si>
    <t xml:space="preserve">    交通运输共同财政事权转移支付收入  </t>
  </si>
  <si>
    <t>0.29</t>
  </si>
  <si>
    <t xml:space="preserve">    资源勘探工业信息等共同财政事权转移支付收入  </t>
  </si>
  <si>
    <t>0.30</t>
  </si>
  <si>
    <t xml:space="preserve">    住房保障共同财政事权转移支付收入  </t>
  </si>
  <si>
    <t>0.31</t>
  </si>
  <si>
    <t xml:space="preserve">    粮油物资储备共同财政事权转移支付收入  </t>
  </si>
  <si>
    <t>0.32</t>
  </si>
  <si>
    <t xml:space="preserve">    灾害防治及应急管理共同财政事权转移支付收入  </t>
  </si>
  <si>
    <t>0.33</t>
  </si>
  <si>
    <t xml:space="preserve">    增值税留抵退税转移支付收入</t>
  </si>
  <si>
    <t>0.34</t>
  </si>
  <si>
    <t xml:space="preserve">    其他退税减税降费转移支付收入</t>
  </si>
  <si>
    <t>0.35</t>
  </si>
  <si>
    <t xml:space="preserve">    补充县区财力转移支付收入</t>
  </si>
  <si>
    <t>0.36</t>
  </si>
  <si>
    <t xml:space="preserve">    其他一般性转移支付收入</t>
  </si>
  <si>
    <t>0.37</t>
  </si>
  <si>
    <t>合     计</t>
  </si>
  <si>
    <t>0.42</t>
  </si>
  <si>
    <t>附表7：</t>
  </si>
  <si>
    <t>麻阳苗族自治县2023年地方政府一般债务限额和余额情况决算表</t>
  </si>
  <si>
    <t>项目</t>
  </si>
  <si>
    <t>预算数</t>
  </si>
  <si>
    <t>上年末地方政府债务余额</t>
  </si>
  <si>
    <t xml:space="preserve">  一般债券</t>
  </si>
  <si>
    <t>本年地方政府债务限额</t>
  </si>
  <si>
    <t>本年地方政府债务(转贷)收入</t>
  </si>
  <si>
    <t>本年地方政府债务还本支出</t>
  </si>
  <si>
    <t>年末地方政府债务余额</t>
  </si>
  <si>
    <t>附表8：</t>
  </si>
  <si>
    <t>麻阳苗族自治县2023年政府性基金收入决算表</t>
  </si>
  <si>
    <t xml:space="preserve">  国有土地收益基金收入</t>
  </si>
  <si>
    <t xml:space="preserve">  农业土地开发资金收入</t>
  </si>
  <si>
    <t xml:space="preserve">  国有土地使用权出让收入</t>
  </si>
  <si>
    <t xml:space="preserve">  城市基础设施配套费收入</t>
  </si>
  <si>
    <t xml:space="preserve">  小型水库移民扶助基金收入</t>
  </si>
  <si>
    <t xml:space="preserve">  污水处理费收入</t>
  </si>
  <si>
    <t xml:space="preserve">  彩票公益金收入</t>
  </si>
  <si>
    <t>政府性基金收入合计</t>
  </si>
  <si>
    <t>其他地方自行试点项目收益专项债券转贷收入</t>
  </si>
  <si>
    <t>附表9：</t>
  </si>
  <si>
    <t>麻阳苗族自治县2023年政府性基金支出决算表</t>
  </si>
  <si>
    <t>一、文化体育与传媒支出</t>
  </si>
  <si>
    <t xml:space="preserve">    国家电影事业发展专项资金及对应专项债务收入安排的支出</t>
  </si>
  <si>
    <t xml:space="preserve">    旅游发展基金支出</t>
  </si>
  <si>
    <t>二、社会保障和就业支出</t>
  </si>
  <si>
    <t xml:space="preserve">    大中型水库移民后期扶持基金支出</t>
  </si>
  <si>
    <t xml:space="preserve">    小型水库移民扶助基金及对应专项债务收入安排的支出</t>
  </si>
  <si>
    <t>三、城乡社区支出</t>
  </si>
  <si>
    <t>　　国有土地使用权出让收入安排的支出</t>
  </si>
  <si>
    <t>　　城市基础设施配套费安排的支出</t>
  </si>
  <si>
    <t>　　污水处理费安排的支出</t>
  </si>
  <si>
    <t xml:space="preserve">    土地储备专项债券收入安排的支出</t>
  </si>
  <si>
    <t xml:space="preserve">    棚户区改造专项债券收入安排的支出</t>
  </si>
  <si>
    <t>　　城市公用事业附加及对应专项债务收入安排的支出</t>
  </si>
  <si>
    <t>四、农林水支出</t>
  </si>
  <si>
    <t xml:space="preserve">    大中型水库库区基金及对应专项债务收入安排的支出</t>
  </si>
  <si>
    <t>五、其他支出</t>
  </si>
  <si>
    <t>　　用公益金安排的支出</t>
  </si>
  <si>
    <t>　　彩票发行销售机构业务费安排的支出</t>
  </si>
  <si>
    <t xml:space="preserve">    其他地方自行试点项目收益专项债券收入安排的支出</t>
  </si>
  <si>
    <t>六、债务还本支出</t>
  </si>
  <si>
    <t xml:space="preserve">    国有土地使用权出让金债务还本支出</t>
  </si>
  <si>
    <t>七、债务付息支出</t>
  </si>
  <si>
    <t xml:space="preserve">    国有土地使用权出让金债务付息支出</t>
  </si>
  <si>
    <t xml:space="preserve">    其他地方自行试点项目收益专项债券付息支出</t>
  </si>
  <si>
    <t>政府性基金支出合计</t>
  </si>
  <si>
    <t>地方政府专项债务还本支出</t>
  </si>
  <si>
    <t>结转下年支出</t>
  </si>
  <si>
    <t>附表10：</t>
  </si>
  <si>
    <t>麻阳苗族自治县2023年政府性基金预算本级支出决算表</t>
  </si>
  <si>
    <t>政府性基金预算支出</t>
  </si>
  <si>
    <t xml:space="preserve">  核电站乏燃料处理处置基金支出</t>
  </si>
  <si>
    <t xml:space="preserve">    乏燃料运输</t>
  </si>
  <si>
    <t xml:space="preserve">    乏燃料离堆贮存</t>
  </si>
  <si>
    <t xml:space="preserve">    乏燃料后处理</t>
  </si>
  <si>
    <t xml:space="preserve">    高放废物的处理处置</t>
  </si>
  <si>
    <t xml:space="preserve">    乏燃料后处理厂的建设、运行、改造和退役</t>
  </si>
  <si>
    <t xml:space="preserve">    其他乏燃料处理处置基金支出</t>
  </si>
  <si>
    <t xml:space="preserve">  国家电影事业发展专项资金安排的支出</t>
  </si>
  <si>
    <t xml:space="preserve">    资助国产影片放映</t>
  </si>
  <si>
    <t xml:space="preserve">    资助影院建设</t>
  </si>
  <si>
    <t xml:space="preserve">    资助少数民族语电影译制</t>
  </si>
  <si>
    <t xml:space="preserve">    购买农村电影公益性放映版权服务</t>
  </si>
  <si>
    <t xml:space="preserve">    其他国家电影事业发展专项资金支出</t>
  </si>
  <si>
    <t xml:space="preserve">  旅游发展基金支出</t>
  </si>
  <si>
    <t xml:space="preserve">    宣传促销</t>
  </si>
  <si>
    <t xml:space="preserve">    行业规划</t>
  </si>
  <si>
    <t xml:space="preserve">    旅游事业补助</t>
  </si>
  <si>
    <t xml:space="preserve">    地方旅游开发项目补助</t>
  </si>
  <si>
    <t xml:space="preserve">    其他旅游发展基金支出</t>
  </si>
  <si>
    <t xml:space="preserve">  国家电影事业发展专项资金对应专项债务收入安排的支出</t>
  </si>
  <si>
    <t xml:space="preserve">    资助城市影院</t>
  </si>
  <si>
    <t xml:space="preserve">    其他国家电影事业发展专项资金对应专项债务收入支出</t>
  </si>
  <si>
    <t xml:space="preserve">  大中型水库移民后期扶持基金支出</t>
  </si>
  <si>
    <t xml:space="preserve">    移民补助</t>
  </si>
  <si>
    <t xml:space="preserve">    基础设施建设和经济发展</t>
  </si>
  <si>
    <t xml:space="preserve">    其他大中型水库移民后期扶持基金支出</t>
  </si>
  <si>
    <t xml:space="preserve">  小型水库移民扶助基金安排的支出</t>
  </si>
  <si>
    <t xml:space="preserve">    其他小型水库移民扶助基金支出</t>
  </si>
  <si>
    <t xml:space="preserve">  小型水库移民扶助基金对应专项债务收入安排的支出</t>
  </si>
  <si>
    <t xml:space="preserve">    其他小型水库移民扶助基金对应专项债务收入安排的支出</t>
  </si>
  <si>
    <t xml:space="preserve">  可再生能源电价附加收入安排的支出</t>
  </si>
  <si>
    <t xml:space="preserve">    风力发电补助</t>
  </si>
  <si>
    <t xml:space="preserve">    太阳能发电补助</t>
  </si>
  <si>
    <t xml:space="preserve">    生物质能发电补助</t>
  </si>
  <si>
    <t xml:space="preserve">    其他可再生能源电价附加收入安排的支出</t>
  </si>
  <si>
    <t xml:space="preserve">  废弃电器电子产品处理基金支出</t>
  </si>
  <si>
    <t xml:space="preserve">    回收处理费用补贴</t>
  </si>
  <si>
    <t xml:space="preserve">    信息系统建设</t>
  </si>
  <si>
    <t xml:space="preserve">    基金征管经费</t>
  </si>
  <si>
    <t xml:space="preserve">    其他废弃电器电子产品处理基金支出</t>
  </si>
  <si>
    <t xml:space="preserve">  国有土地使用权出让收入安排的支出</t>
  </si>
  <si>
    <t xml:space="preserve">    征地和拆迁补偿支出</t>
  </si>
  <si>
    <t xml:space="preserve">    土地开发支出</t>
  </si>
  <si>
    <t xml:space="preserve">    城市建设支出</t>
  </si>
  <si>
    <t xml:space="preserve">    农村基础设施建设支出</t>
  </si>
  <si>
    <t xml:space="preserve">    补助被征地农民支出</t>
  </si>
  <si>
    <t xml:space="preserve">    土地出让业务支出</t>
  </si>
  <si>
    <t xml:space="preserve">    廉租住房支出</t>
  </si>
  <si>
    <t xml:space="preserve">    支付破产或改制企业职工安置费</t>
  </si>
  <si>
    <t xml:space="preserve">    棚户区改造支出</t>
  </si>
  <si>
    <t xml:space="preserve">    公共租赁住房支出</t>
  </si>
  <si>
    <t xml:space="preserve">    农业生产发展支出</t>
  </si>
  <si>
    <t xml:space="preserve">    农村社会事业支出</t>
  </si>
  <si>
    <t xml:space="preserve">    农业农村生态环境支出</t>
  </si>
  <si>
    <t xml:space="preserve">    其他国有土地使用权出让收入安排的支出</t>
  </si>
  <si>
    <t xml:space="preserve">  国有土地收益基金安排的支出</t>
  </si>
  <si>
    <t xml:space="preserve">    其他国有土地收益基金支出</t>
  </si>
  <si>
    <t xml:space="preserve">  农业土地开发资金安排的支出</t>
  </si>
  <si>
    <t xml:space="preserve">  城市基础设施配套费安排的支出</t>
  </si>
  <si>
    <t xml:space="preserve">    城市公共设施</t>
  </si>
  <si>
    <t xml:space="preserve">    城市环境卫生</t>
  </si>
  <si>
    <t xml:space="preserve">    公有房屋</t>
  </si>
  <si>
    <t xml:space="preserve">    城市防洪</t>
  </si>
  <si>
    <t xml:space="preserve">    其他城市基础设施配套费安排的支出</t>
  </si>
  <si>
    <t xml:space="preserve">  污水处理费安排的支出</t>
  </si>
  <si>
    <t xml:space="preserve">    污水处理设施建设和运营</t>
  </si>
  <si>
    <t xml:space="preserve">    代征手续费</t>
  </si>
  <si>
    <t xml:space="preserve">    其他污水处理费安排的支出</t>
  </si>
  <si>
    <t xml:space="preserve">  土地储备专项债券收入安排的支出  </t>
  </si>
  <si>
    <t xml:space="preserve">    征地和拆迁补偿支出  </t>
  </si>
  <si>
    <t xml:space="preserve">    土地开发支出  </t>
  </si>
  <si>
    <t xml:space="preserve">    其他土地储备专项债券收入安排的支出  </t>
  </si>
  <si>
    <t xml:space="preserve">  棚户区改造专项债券收入安排的支出  </t>
  </si>
  <si>
    <t xml:space="preserve">    其他棚户区改造专项债券收入安排的支出  </t>
  </si>
  <si>
    <t xml:space="preserve">  城市基础设施配套费对应专项债务收入安排的支出  </t>
  </si>
  <si>
    <t xml:space="preserve">    城市公共设施  </t>
  </si>
  <si>
    <t xml:space="preserve">    城市环境卫生  </t>
  </si>
  <si>
    <t xml:space="preserve">    公有房屋  </t>
  </si>
  <si>
    <t xml:space="preserve">    城市防洪  </t>
  </si>
  <si>
    <t xml:space="preserve">    其他城市基础设施配套费对应专项债务收入安排的支出  </t>
  </si>
  <si>
    <t xml:space="preserve">  污水处理费对应专项债务收入安排的支出  </t>
  </si>
  <si>
    <t xml:space="preserve">    污水处理设施建设和运营  </t>
  </si>
  <si>
    <t xml:space="preserve">    其他污水处理费对应专项债务收入安排的支出  </t>
  </si>
  <si>
    <t xml:space="preserve">  国有土地使用权出让收入对应专项债务收入安排的支出  </t>
  </si>
  <si>
    <t xml:space="preserve">    城市建设支出  </t>
  </si>
  <si>
    <t xml:space="preserve">    农村基础设施建设支出  </t>
  </si>
  <si>
    <t xml:space="preserve">    廉租住房支出  </t>
  </si>
  <si>
    <t xml:space="preserve">    棚户区改造支出  </t>
  </si>
  <si>
    <t xml:space="preserve">    公共租赁住房支出  </t>
  </si>
  <si>
    <t xml:space="preserve">    其他国有土地使用权出让收入对应专项债务收入安排的支出  </t>
  </si>
  <si>
    <t xml:space="preserve">  大中型水库库区基金安排的支出</t>
  </si>
  <si>
    <t xml:space="preserve">    解决移民遗留问题</t>
  </si>
  <si>
    <t xml:space="preserve">    库区防护工程维护</t>
  </si>
  <si>
    <t xml:space="preserve">    其他大中型水库库区基金支出</t>
  </si>
  <si>
    <t xml:space="preserve">  三峡水库库区基金支出</t>
  </si>
  <si>
    <t xml:space="preserve">    库区维护和管理</t>
  </si>
  <si>
    <t xml:space="preserve">    其他三峡水库库区基金支出</t>
  </si>
  <si>
    <t xml:space="preserve">  国家重大水利工程建设基金安排的支出</t>
  </si>
  <si>
    <t xml:space="preserve">    三峡后续工作</t>
  </si>
  <si>
    <t xml:space="preserve">    地方重大水利工程建设</t>
  </si>
  <si>
    <t xml:space="preserve">    其他重大水利工程建设基金支出</t>
  </si>
  <si>
    <t xml:space="preserve">  大中型水库库区基金对应专项债务收入安排的支出  </t>
  </si>
  <si>
    <t xml:space="preserve">    基础设施建设和经济发展  </t>
  </si>
  <si>
    <t xml:space="preserve">    其他大中型水库库区基金对应专项债务收入支出  </t>
  </si>
  <si>
    <t xml:space="preserve">  国家重大水利工程建设基金对应专项债务收入安排的支出  </t>
  </si>
  <si>
    <t xml:space="preserve">    南水北调工程建设  </t>
  </si>
  <si>
    <t xml:space="preserve">    三峡工程后续工作  </t>
  </si>
  <si>
    <t xml:space="preserve">    地方重大水利工程建设  </t>
  </si>
  <si>
    <t xml:space="preserve">    其他重大水利工程建设基金对应专项债务收入支出  </t>
  </si>
  <si>
    <t xml:space="preserve">  海南省高等级公路车辆通行附加费安排的支出</t>
  </si>
  <si>
    <t xml:space="preserve">    公路还贷</t>
  </si>
  <si>
    <t xml:space="preserve">    其他海南省高等级公路车辆通行附加费安排的支出</t>
  </si>
  <si>
    <t xml:space="preserve">  车辆通行费安排的支出</t>
  </si>
  <si>
    <t xml:space="preserve">    政府还贷公路养护</t>
  </si>
  <si>
    <t xml:space="preserve">    政府还贷公路管理</t>
  </si>
  <si>
    <t xml:space="preserve">    其他车辆通行费安排的支出</t>
  </si>
  <si>
    <t xml:space="preserve">  铁路建设基金支出</t>
  </si>
  <si>
    <t xml:space="preserve">    铁路建设投资</t>
  </si>
  <si>
    <t xml:space="preserve">    购置铁路机车车辆</t>
  </si>
  <si>
    <t xml:space="preserve">    铁路还贷</t>
  </si>
  <si>
    <t xml:space="preserve">    建设项目铺底资金</t>
  </si>
  <si>
    <t xml:space="preserve">    勘测设计</t>
  </si>
  <si>
    <t xml:space="preserve">    注册资本金</t>
  </si>
  <si>
    <t xml:space="preserve">    周转资金</t>
  </si>
  <si>
    <t xml:space="preserve">    其他铁路建设基金支出</t>
  </si>
  <si>
    <t xml:space="preserve">  船舶油污损害赔偿基金支出</t>
  </si>
  <si>
    <t xml:space="preserve">    应急处置费用</t>
  </si>
  <si>
    <t xml:space="preserve">    控制清除污染</t>
  </si>
  <si>
    <t xml:space="preserve">    损失补偿</t>
  </si>
  <si>
    <t xml:space="preserve">    生态恢复</t>
  </si>
  <si>
    <t xml:space="preserve">    监视监测</t>
  </si>
  <si>
    <t xml:space="preserve">    其他船舶油污损害赔偿基金支出</t>
  </si>
  <si>
    <t xml:space="preserve">  民航发展基金支出</t>
  </si>
  <si>
    <t xml:space="preserve">    民航机场建设</t>
  </si>
  <si>
    <t xml:space="preserve">    民航安全</t>
  </si>
  <si>
    <t xml:space="preserve">    航线和机场补贴</t>
  </si>
  <si>
    <t xml:space="preserve">    民航节能减排</t>
  </si>
  <si>
    <t xml:space="preserve">    通用航空发展</t>
  </si>
  <si>
    <t xml:space="preserve">    征管经费</t>
  </si>
  <si>
    <t xml:space="preserve">    其他民航发展基金支出</t>
  </si>
  <si>
    <t xml:space="preserve">  海南省高等级公路车辆通行附加费对应专项债务收入安排的支出  </t>
  </si>
  <si>
    <t xml:space="preserve">    公路建设  </t>
  </si>
  <si>
    <t xml:space="preserve">    其他海南省高等级公路车辆通行附加费对应专项债务收入安排的支出  </t>
  </si>
  <si>
    <t xml:space="preserve">  政府收费公路专项债券收入安排的支出  </t>
  </si>
  <si>
    <t xml:space="preserve">    其他政府收费公路专项债券收入安排的支出  </t>
  </si>
  <si>
    <t xml:space="preserve">  车辆通行费对应专项债务收入安排的支出  </t>
  </si>
  <si>
    <t xml:space="preserve">  农网还贷资金支出</t>
  </si>
  <si>
    <t xml:space="preserve">    中央农网还贷资金支出</t>
  </si>
  <si>
    <t xml:space="preserve">    地方农网还贷资金支出</t>
  </si>
  <si>
    <t xml:space="preserve">    其他农网还贷资金支出</t>
  </si>
  <si>
    <t xml:space="preserve">    中央特别国债经营基金支出</t>
  </si>
  <si>
    <t xml:space="preserve">    中央特别国债经营基金财务支出</t>
  </si>
  <si>
    <t xml:space="preserve">  其他政府性基金及对应专项债务收入安排的支出</t>
  </si>
  <si>
    <t xml:space="preserve">    其他政府性基金安排的支出  </t>
  </si>
  <si>
    <t xml:space="preserve">    其他地方自行试点项目收益专项债券收入安排的支出  </t>
  </si>
  <si>
    <t xml:space="preserve">    其他政府性基金债务收入安排的支出  </t>
  </si>
  <si>
    <t xml:space="preserve">  彩票发行销售机构业务费安排的支出</t>
  </si>
  <si>
    <t xml:space="preserve">    福利彩票发行机构的业务费支出</t>
  </si>
  <si>
    <t xml:space="preserve">    体育彩票发行机构的业务费支出</t>
  </si>
  <si>
    <t xml:space="preserve">    福利彩票销售机构的业务费支出</t>
  </si>
  <si>
    <t xml:space="preserve">    体育彩票销售机构的业务费支出</t>
  </si>
  <si>
    <t xml:space="preserve">    彩票兑奖周转金支出</t>
  </si>
  <si>
    <t xml:space="preserve">    彩票发行销售风险基金支出</t>
  </si>
  <si>
    <t xml:space="preserve">    彩票市场调控资金支出</t>
  </si>
  <si>
    <t xml:space="preserve">    其他彩票发行销售机构业务费安排的支出</t>
  </si>
  <si>
    <t xml:space="preserve">  抗疫特别国债财务基金支出</t>
  </si>
  <si>
    <t xml:space="preserve">  彩票公益金安排的支出</t>
  </si>
  <si>
    <t xml:space="preserve">    用于补充全国社会保障基金的彩票公益金支出</t>
  </si>
  <si>
    <t xml:space="preserve">    用于社会福利的彩票公益金支出</t>
  </si>
  <si>
    <t xml:space="preserve">    用于体育事业的彩票公益金支出</t>
  </si>
  <si>
    <t xml:space="preserve">    用于教育事业的彩票公益金支出</t>
  </si>
  <si>
    <t xml:space="preserve">    用于红十字事业的彩票公益金支出</t>
  </si>
  <si>
    <t xml:space="preserve">    用于残疾人事业的彩票公益金支出</t>
  </si>
  <si>
    <t xml:space="preserve">    用于文化事业的彩票公益金支出</t>
  </si>
  <si>
    <t xml:space="preserve">    用于巩固脱贫衔接乡村振兴的彩票公益金支出</t>
  </si>
  <si>
    <t xml:space="preserve">    用于法律援助的彩票公益金支出</t>
  </si>
  <si>
    <t xml:space="preserve">    用于城乡医疗救助的彩票公益金支出</t>
  </si>
  <si>
    <t xml:space="preserve">    用于其他社会公益事业的彩票公益金支出</t>
  </si>
  <si>
    <t xml:space="preserve">  地方政府专项债务付息支出</t>
  </si>
  <si>
    <t xml:space="preserve">    海南省高等级公路车辆通行附加费债务付息支出</t>
  </si>
  <si>
    <t xml:space="preserve">    国家电影事业发展专项资金债务付息支出</t>
  </si>
  <si>
    <t xml:space="preserve">    农业土地开发资金债务付息支出</t>
  </si>
  <si>
    <t xml:space="preserve">    大中型水库库区基金债务付息支出</t>
  </si>
  <si>
    <t xml:space="preserve">    城市基础设施配套费债务付息支出</t>
  </si>
  <si>
    <t xml:space="preserve">    小型水库移民扶助基金债务付息支出</t>
  </si>
  <si>
    <t xml:space="preserve">    国家重大水利工程建设基金债务付息支出</t>
  </si>
  <si>
    <t xml:space="preserve">    车辆通行费债务付息支出</t>
  </si>
  <si>
    <t xml:space="preserve">    污水处理费债务付息支出</t>
  </si>
  <si>
    <t xml:space="preserve">    土地储备专项债券付息支出</t>
  </si>
  <si>
    <t xml:space="preserve">    政府收费公路专项债券付息支出</t>
  </si>
  <si>
    <t xml:space="preserve">    棚户区改造专项债券付息支出</t>
  </si>
  <si>
    <t xml:space="preserve">    其他政府性基金债务付息支出</t>
  </si>
  <si>
    <t xml:space="preserve">  地方政府专项债务发行费用支出</t>
  </si>
  <si>
    <t xml:space="preserve">    海南省高等级公路车辆通行附加费债务发行费用支出</t>
  </si>
  <si>
    <t xml:space="preserve">    国家电影事业发展专项资金债务发行费用支出</t>
  </si>
  <si>
    <t xml:space="preserve">    国有土地使用权出让金债务发行费用支出</t>
  </si>
  <si>
    <t xml:space="preserve">    农业土地开发资金债务发行费用支出</t>
  </si>
  <si>
    <t xml:space="preserve">    大中型水库库区基金债务发行费用支出</t>
  </si>
  <si>
    <t xml:space="preserve">    城市基础设施配套费债务发行费用支出</t>
  </si>
  <si>
    <t xml:space="preserve">    小型水库移民扶助基金债务发行费用支出</t>
  </si>
  <si>
    <t xml:space="preserve">    国家重大水利工程建设基金债务发行费用支出</t>
  </si>
  <si>
    <t xml:space="preserve">    车辆通行费债务发行费用支出</t>
  </si>
  <si>
    <t xml:space="preserve">    污水处理费债务发行费用支出</t>
  </si>
  <si>
    <t xml:space="preserve">    土地储备专项债券发行费用支出</t>
  </si>
  <si>
    <t xml:space="preserve">    政府收费公路专项债券发行费用支出</t>
  </si>
  <si>
    <t xml:space="preserve">    棚户区改造专项债券发行费用支出</t>
  </si>
  <si>
    <t xml:space="preserve">    其他地方自行试点项目收益专项债券发行费用支出</t>
  </si>
  <si>
    <t xml:space="preserve">    其他政府性基金债务发行费用支出</t>
  </si>
  <si>
    <t>抗疫特别国债安排的支出</t>
  </si>
  <si>
    <t xml:space="preserve">    公共卫生体系建设</t>
  </si>
  <si>
    <t xml:space="preserve">    重大疫情防控救治体系建设</t>
  </si>
  <si>
    <t xml:space="preserve">    粮食安全</t>
  </si>
  <si>
    <t xml:space="preserve">    能源安全</t>
  </si>
  <si>
    <t xml:space="preserve">    应急物资保障</t>
  </si>
  <si>
    <t xml:space="preserve">    产业链改造升级</t>
  </si>
  <si>
    <t xml:space="preserve">    城镇老旧小区改造</t>
  </si>
  <si>
    <t xml:space="preserve">    生态环境治理</t>
  </si>
  <si>
    <t xml:space="preserve">    交通基础设施建设</t>
  </si>
  <si>
    <t xml:space="preserve">    市政设施建设</t>
  </si>
  <si>
    <t xml:space="preserve">    重大区域规划基础设施建设</t>
  </si>
  <si>
    <t xml:space="preserve">    其他基础设施建设</t>
  </si>
  <si>
    <t xml:space="preserve">  抗疫相关支出</t>
  </si>
  <si>
    <t xml:space="preserve">    创业担保贷款贴息</t>
  </si>
  <si>
    <t xml:space="preserve">    援企稳岗补贴</t>
  </si>
  <si>
    <t xml:space="preserve">    困难群众基本生活补助</t>
  </si>
  <si>
    <t xml:space="preserve">    其他抗疫相关支出</t>
  </si>
  <si>
    <t>附件11：</t>
  </si>
  <si>
    <t>麻阳苗族自治县2023年政府性基金转移支付决算表    （分项目）</t>
  </si>
  <si>
    <t xml:space="preserve"> 决算数</t>
  </si>
  <si>
    <t>核电站乏燃料处理处置基金收入</t>
  </si>
  <si>
    <t>国家电影事业发展专项资金相关收入</t>
  </si>
  <si>
    <t>旅游发展基金收入</t>
  </si>
  <si>
    <t>大中型水库移民后期扶持基金收入</t>
  </si>
  <si>
    <t>小型水库移民扶助基金相关收入</t>
  </si>
  <si>
    <t>可再生能源电价附加收入</t>
  </si>
  <si>
    <t>废弃电器电子产品处理基金收入</t>
  </si>
  <si>
    <t>国有土地使用权出让相关收入</t>
  </si>
  <si>
    <t>国有土地收益基金相关收入</t>
  </si>
  <si>
    <t>农业土地开发资金相关收入</t>
  </si>
  <si>
    <t>城市基础设施配套费相关收入</t>
  </si>
  <si>
    <t>污水处理费相关收入</t>
  </si>
  <si>
    <t>大中型水库库区基金相关收入</t>
  </si>
  <si>
    <t>三峡水库库区基金收入</t>
  </si>
  <si>
    <t>国家重大水利工程建设基金相关收入</t>
  </si>
  <si>
    <t>海南省高等级公路车辆通行附加费相关收入</t>
  </si>
  <si>
    <t>车辆通行费相关收入</t>
  </si>
  <si>
    <t>铁路建设基金收入</t>
  </si>
  <si>
    <t>船舶油污损害赔偿基金收入</t>
  </si>
  <si>
    <t>民航发展基金收入</t>
  </si>
  <si>
    <t>农网还贷资金收入</t>
  </si>
  <si>
    <t>中央特别国债经营基金收入</t>
  </si>
  <si>
    <t>中央特别国债经营基金财务收入</t>
  </si>
  <si>
    <t>彩票发行机构和彩票销售机构的业务费用</t>
  </si>
  <si>
    <t>彩票公益金收入</t>
  </si>
  <si>
    <t>其他政府性基金相关收入</t>
  </si>
  <si>
    <t xml:space="preserve">  其中:抗疫特别国债上年结余收入</t>
  </si>
  <si>
    <t>合   计</t>
  </si>
  <si>
    <t>附件12：</t>
  </si>
  <si>
    <t>麻阳苗族自治县2023年政府性基金转移支付决算表（分地区）</t>
  </si>
  <si>
    <t xml:space="preserve">                                                                                                                                     单位:万元</t>
  </si>
  <si>
    <t>科学技术</t>
  </si>
  <si>
    <t>文化旅游体育与传媒</t>
  </si>
  <si>
    <t>社会保障和就业</t>
  </si>
  <si>
    <t>节能环保</t>
  </si>
  <si>
    <t>城乡社区</t>
  </si>
  <si>
    <t>农林水</t>
  </si>
  <si>
    <t>交通运输</t>
  </si>
  <si>
    <t>资源勘探工业信息等</t>
  </si>
  <si>
    <t>其他收入</t>
  </si>
  <si>
    <t>我县无分地区政府性基金转移支付收入，此表数据为空。</t>
  </si>
  <si>
    <t>附件13：</t>
  </si>
  <si>
    <t>麻阳苗族自治县2023年地方政府专项债务限额和余额情况表</t>
  </si>
  <si>
    <t xml:space="preserve">  专项债券</t>
  </si>
  <si>
    <t>附表14：</t>
  </si>
  <si>
    <t>麻阳苗族自治县2023年国有资本经营收入决算表</t>
  </si>
  <si>
    <t>预算收入项目</t>
  </si>
  <si>
    <t>利润收入</t>
  </si>
  <si>
    <t>股利、股息收入</t>
  </si>
  <si>
    <t>产权转让收入</t>
  </si>
  <si>
    <t>清算收入</t>
  </si>
  <si>
    <t>其他国有资本经营预算收入</t>
  </si>
  <si>
    <t>附表15：</t>
  </si>
  <si>
    <t>麻阳苗族自治县2023年国有资本经营支出决算表</t>
  </si>
  <si>
    <t>预算支出项目</t>
  </si>
  <si>
    <t>解决历史遗留问题及改革成本支出</t>
  </si>
  <si>
    <t>国有企业资本金注入</t>
  </si>
  <si>
    <t>国有企业政策性补贴</t>
  </si>
  <si>
    <t>金融国有资本经营预算支出</t>
  </si>
  <si>
    <t>其他国有资本经营预算支出</t>
  </si>
  <si>
    <t>附件16：</t>
  </si>
  <si>
    <t>麻阳苗族自治县2023年国有资本经营本级支出决算表</t>
  </si>
  <si>
    <t>国有资本经营预算支出</t>
  </si>
  <si>
    <t xml:space="preserve">  解决历史遗留问题及改革成本支出</t>
  </si>
  <si>
    <t xml:space="preserve">    厂办大集体改革支出</t>
  </si>
  <si>
    <t xml:space="preserve">    “三供一业”移交补助支出</t>
  </si>
  <si>
    <t xml:space="preserve">    国有企业办职教幼教补助支出</t>
  </si>
  <si>
    <t xml:space="preserve">    国有企业办公共服务机构移交补助支出</t>
  </si>
  <si>
    <t xml:space="preserve">    国有企业退休人员社会化管理补助支出</t>
  </si>
  <si>
    <t xml:space="preserve">    国有企业棚户区改造支出</t>
  </si>
  <si>
    <t xml:space="preserve">    国有企业改革成本支出</t>
  </si>
  <si>
    <t xml:space="preserve">    离休干部医药费补助支出</t>
  </si>
  <si>
    <t xml:space="preserve">    金融企业改革性支出</t>
  </si>
  <si>
    <t xml:space="preserve">    其他解决历史遗留问题及改革成本支出</t>
  </si>
  <si>
    <t xml:space="preserve">  国有企业资本金注入</t>
  </si>
  <si>
    <t xml:space="preserve">    国有经济结构调整支出</t>
  </si>
  <si>
    <t xml:space="preserve">    公益性设施投资支出</t>
  </si>
  <si>
    <t xml:space="preserve">    前瞻性战略性产业发展支出</t>
  </si>
  <si>
    <t xml:space="preserve">    生态环境保护支出</t>
  </si>
  <si>
    <t xml:space="preserve">    支持科技进步支出</t>
  </si>
  <si>
    <t xml:space="preserve">    保障国家经济安全支出</t>
  </si>
  <si>
    <t xml:space="preserve">    对外投资合作支出</t>
  </si>
  <si>
    <t xml:space="preserve">    金融企业资本性支出</t>
  </si>
  <si>
    <t xml:space="preserve">    其他国有企业资本金注入</t>
  </si>
  <si>
    <t xml:space="preserve">  国有企业政策性补贴(款)</t>
  </si>
  <si>
    <t xml:space="preserve">    国有企业政策性补贴(项)</t>
  </si>
  <si>
    <t xml:space="preserve">  其他国有资本经营预算支出(款)</t>
  </si>
  <si>
    <t xml:space="preserve">    其他国有资本经营预算支出(项)</t>
  </si>
  <si>
    <t>本 年 支 出 合 计</t>
  </si>
  <si>
    <t>附件17：</t>
  </si>
  <si>
    <t>麻阳苗族自治县2023年国有资本经营对下转移支付执行情况表</t>
  </si>
  <si>
    <r>
      <rPr>
        <b/>
        <sz val="11"/>
        <rFont val="宋体"/>
        <charset val="134"/>
      </rPr>
      <t>项</t>
    </r>
    <r>
      <rPr>
        <b/>
        <sz val="11"/>
        <rFont val="Times New Roman"/>
        <charset val="0"/>
      </rPr>
      <t xml:space="preserve">     </t>
    </r>
    <r>
      <rPr>
        <b/>
        <sz val="11"/>
        <rFont val="宋体"/>
        <charset val="134"/>
      </rPr>
      <t>目</t>
    </r>
  </si>
  <si>
    <t>执行数</t>
  </si>
  <si>
    <t>我县无国有资本经营对下转移支付，此表数据为空。</t>
  </si>
  <si>
    <t>附表18：</t>
  </si>
  <si>
    <t>麻阳苗族自治县2023年社会保险基金收入决算表</t>
  </si>
  <si>
    <t>项    目</t>
  </si>
  <si>
    <t>合  计</t>
  </si>
  <si>
    <t>城乡居民基本养老保险基金</t>
  </si>
  <si>
    <t>机关事业单位基本养老保险基金</t>
  </si>
  <si>
    <t>失业保险基金</t>
  </si>
  <si>
    <t>一、收入</t>
  </si>
  <si>
    <t xml:space="preserve">   其中:社会保险费收入</t>
  </si>
  <si>
    <t xml:space="preserve">        利息收入</t>
  </si>
  <si>
    <t xml:space="preserve">        财政补贴收入</t>
  </si>
  <si>
    <t xml:space="preserve">        委托投资收益</t>
  </si>
  <si>
    <t xml:space="preserve">        其他收入</t>
  </si>
  <si>
    <t xml:space="preserve">        转移收入</t>
  </si>
  <si>
    <t xml:space="preserve">        中央调剂资金收入</t>
  </si>
  <si>
    <t>附表19：</t>
  </si>
  <si>
    <t>麻阳苗族自治县2023年社会保险基金支出决算表</t>
  </si>
  <si>
    <t>二、支出</t>
  </si>
  <si>
    <t xml:space="preserve">   其中:社会保险待遇支出</t>
  </si>
  <si>
    <t xml:space="preserve">        其他支出</t>
  </si>
  <si>
    <t xml:space="preserve">        转移支出</t>
  </si>
  <si>
    <t xml:space="preserve">        中央调剂资金支出</t>
  </si>
  <si>
    <r>
      <rPr>
        <sz val="11"/>
        <color theme="1"/>
        <rFont val="宋体"/>
        <charset val="134"/>
        <scheme val="minor"/>
      </rPr>
      <t>附表</t>
    </r>
    <r>
      <rPr>
        <sz val="10"/>
        <color indexed="8"/>
        <rFont val="宋体"/>
        <charset val="134"/>
      </rPr>
      <t>20：</t>
    </r>
  </si>
  <si>
    <t>麻阳苗族自治县2023年一般公共预算财政拨款“三公”经费支出决算表</t>
  </si>
  <si>
    <t>合计</t>
  </si>
  <si>
    <t>因公出国（境）费</t>
  </si>
  <si>
    <t>公务用车购置及运行费</t>
  </si>
  <si>
    <t>公务接待费</t>
  </si>
  <si>
    <t>公务用车购置费</t>
  </si>
  <si>
    <t>公务用车运行费</t>
  </si>
  <si>
    <t>1</t>
  </si>
  <si>
    <t>2</t>
  </si>
  <si>
    <t>3</t>
  </si>
  <si>
    <t>4</t>
  </si>
  <si>
    <t>5</t>
  </si>
  <si>
    <t>6</t>
  </si>
  <si>
    <t>7</t>
  </si>
  <si>
    <t>8</t>
  </si>
  <si>
    <t>9</t>
  </si>
  <si>
    <t>10</t>
  </si>
  <si>
    <t>11</t>
  </si>
  <si>
    <t>12</t>
  </si>
  <si>
    <t>注：本表反映本年度“三公”经费支出预决算情况。其中，预算数为“三公”经费全年预算数，反映按规定程序调整后的预算数；决算数是包括当年一般公共预算财政拨款和以前年度结转资金安排的实际支出。</t>
  </si>
  <si>
    <t>附表21：</t>
  </si>
  <si>
    <t>麻阳苗族自治县2023年地方政府债券使用情况表</t>
  </si>
  <si>
    <t>项目名称</t>
  </si>
  <si>
    <t>项目实施单位</t>
  </si>
  <si>
    <t>债券性质</t>
  </si>
  <si>
    <t>债券规模</t>
  </si>
  <si>
    <t>麻阳新型材料科技产业园项目</t>
  </si>
  <si>
    <t>麻阳产业开发区管理委员会</t>
  </si>
  <si>
    <t>专项债券</t>
  </si>
  <si>
    <t>麻阳县城市公共停车场改扩建工程</t>
  </si>
  <si>
    <t>麻阳苗族自治县城市管理和综合执法局</t>
  </si>
  <si>
    <t>麻阳县城供水管网改造提升项目</t>
  </si>
  <si>
    <t>麻阳苗族自治县城乡建设局</t>
  </si>
  <si>
    <t>麻阳苗族自治县职业中等专业学校产教融合改扩建项目</t>
  </si>
  <si>
    <t>麻阳苗族自治县职业中等专业学校</t>
  </si>
  <si>
    <t>麻阳县县城污水处理厂扩容及建制镇污水处理工程</t>
  </si>
  <si>
    <t>麻阳县住建局</t>
  </si>
  <si>
    <t>麻阳县城区幼儿园建设项目（一期）</t>
  </si>
  <si>
    <t>麻阳县教育局</t>
  </si>
  <si>
    <t>麻阳县城市公共停车场改扩建工程项目</t>
  </si>
  <si>
    <t>麻阳县城管局</t>
  </si>
  <si>
    <t>麻阳县城西片区老旧小区改造项目</t>
  </si>
  <si>
    <t>麻阳县县乡垃圾收集、分拣、转运一体化工程</t>
  </si>
  <si>
    <t>新冠感染重症救治能力建设项目</t>
  </si>
  <si>
    <t>人民医院</t>
  </si>
  <si>
    <t>一般债券</t>
  </si>
  <si>
    <t>麻阳苗族自治县代远学校建设项目</t>
  </si>
  <si>
    <t>教育局</t>
  </si>
  <si>
    <t>麻阳乡镇通三级路（高村至板栗树）</t>
  </si>
  <si>
    <t>交通局</t>
  </si>
  <si>
    <t>岩门至拖冲公路建设工程</t>
  </si>
  <si>
    <t>兰里镇芙蓉学校</t>
  </si>
  <si>
    <t>高村至枣子喇公路</t>
  </si>
  <si>
    <t>麻阳兰里大桥</t>
  </si>
  <si>
    <t>垃圾中转站建设项目</t>
  </si>
  <si>
    <t>附表22：</t>
  </si>
  <si>
    <t>麻阳苗族自治县2023年地方政府债务发行及还本付息情况表</t>
  </si>
  <si>
    <t>一、2022年末地方政府债务余额</t>
  </si>
  <si>
    <t xml:space="preserve">  其中：一般债务</t>
  </si>
  <si>
    <t xml:space="preserve">     专项债务</t>
  </si>
  <si>
    <t>二、2022年地方政府债务限额</t>
  </si>
  <si>
    <t>三、2023年地方政府债务发行决算数</t>
  </si>
  <si>
    <t xml:space="preserve">     新增一般债券发行额</t>
  </si>
  <si>
    <t xml:space="preserve">     再融资一般债券发行额</t>
  </si>
  <si>
    <t xml:space="preserve">     新增专项债券发行额</t>
  </si>
  <si>
    <t xml:space="preserve">     再融资专项债券发行额</t>
  </si>
  <si>
    <t xml:space="preserve">     置换一般债券发行额</t>
  </si>
  <si>
    <t xml:space="preserve">     置换专项债券发行额</t>
  </si>
  <si>
    <t xml:space="preserve">     国际金融组织和外国政府贷款</t>
  </si>
  <si>
    <t>四、2023年地方政府债务还本决算数</t>
  </si>
  <si>
    <t xml:space="preserve">     一般债务</t>
  </si>
  <si>
    <t>五、2023年地方政府债务付息决算数</t>
  </si>
  <si>
    <t>六、2023年末地方政府债务余额决算数</t>
  </si>
  <si>
    <t>七、2023年地方政府债务限额</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</si>
</sst>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 "/>
    <numFmt numFmtId="178" formatCode="0.0"/>
    <numFmt numFmtId="179" formatCode="0.0%"/>
    <numFmt numFmtId="180" formatCode="#,##0_ "/>
  </numFmts>
  <fonts count="45">
    <font>
      <sz val="11"/>
      <color theme="1"/>
      <name val="宋体"/>
      <charset val="134"/>
      <scheme val="minor"/>
    </font>
    <font>
      <sz val="10"/>
      <color theme="1"/>
      <name val="宋体"/>
      <charset val="134"/>
      <scheme val="minor"/>
    </font>
    <font>
      <b/>
      <sz val="18"/>
      <name val="宋体"/>
      <charset val="134"/>
    </font>
    <font>
      <sz val="10"/>
      <name val="宋体"/>
      <charset val="134"/>
    </font>
    <font>
      <sz val="12"/>
      <name val="宋体"/>
      <charset val="134"/>
    </font>
    <font>
      <b/>
      <sz val="11"/>
      <name val="SimSun"/>
      <charset val="134"/>
    </font>
    <font>
      <sz val="10"/>
      <color indexed="8"/>
      <name val="宋体"/>
      <charset val="134"/>
    </font>
    <font>
      <sz val="11"/>
      <name val="宋体"/>
      <charset val="134"/>
      <scheme val="minor"/>
    </font>
    <font>
      <sz val="11"/>
      <name val="宋体"/>
      <charset val="134"/>
    </font>
    <font>
      <sz val="11"/>
      <color indexed="8"/>
      <name val="宋体"/>
      <charset val="134"/>
    </font>
    <font>
      <b/>
      <sz val="20"/>
      <name val="楷体_GB2312"/>
      <charset val="134"/>
    </font>
    <font>
      <b/>
      <sz val="10"/>
      <name val="宋体"/>
      <charset val="134"/>
    </font>
    <font>
      <sz val="9"/>
      <name val="宋体"/>
      <charset val="134"/>
    </font>
    <font>
      <sz val="16"/>
      <name val="方正小标宋_GBK"/>
      <charset val="134"/>
    </font>
    <font>
      <b/>
      <sz val="11"/>
      <name val="宋体"/>
      <charset val="134"/>
    </font>
    <font>
      <sz val="11"/>
      <name val="Times New Roman"/>
      <charset val="0"/>
    </font>
    <font>
      <b/>
      <sz val="11"/>
      <name val="Times New Roman"/>
      <charset val="0"/>
    </font>
    <font>
      <sz val="10"/>
      <color rgb="FFFF0000"/>
      <name val="宋体"/>
      <charset val="134"/>
    </font>
    <font>
      <b/>
      <sz val="18"/>
      <name val="楷体_GB2312"/>
      <charset val="134"/>
    </font>
    <font>
      <sz val="10"/>
      <color theme="1"/>
      <name val="宋体"/>
      <charset val="134"/>
    </font>
    <font>
      <b/>
      <sz val="12"/>
      <name val="宋体"/>
      <charset val="134"/>
    </font>
    <font>
      <b/>
      <sz val="14"/>
      <name val="楷体_GB2312"/>
      <charset val="134"/>
    </font>
    <font>
      <sz val="12"/>
      <name val="Times New Roman"/>
      <charset val="0"/>
    </font>
    <font>
      <sz val="10"/>
      <name val="宋体"/>
      <charset val="134"/>
      <scheme val="minor"/>
    </font>
    <font>
      <sz val="26"/>
      <color theme="1"/>
      <name val="宋体"/>
      <charset val="134"/>
      <scheme val="minor"/>
    </font>
    <font>
      <sz val="16"/>
      <color theme="1"/>
      <name val="仿宋_GB2312"/>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theme="0"/>
        <bgColor indexed="64"/>
      </patternFill>
    </fill>
    <fill>
      <patternFill patternType="solid">
        <fgColor theme="0"/>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indexed="0"/>
      </left>
      <right/>
      <top/>
      <bottom style="thin">
        <color indexed="0"/>
      </bottom>
      <diagonal/>
    </border>
    <border>
      <left style="thin">
        <color indexed="0"/>
      </left>
      <right/>
      <top style="thin">
        <color indexed="0"/>
      </top>
      <bottom style="thin">
        <color indexed="0"/>
      </bottom>
      <diagonal/>
    </border>
    <border>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0" fillId="4" borderId="17" applyNumberFormat="0" applyFont="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18" applyNumberFormat="0" applyFill="0" applyAlignment="0" applyProtection="0">
      <alignment vertical="center"/>
    </xf>
    <xf numFmtId="0" fontId="32" fillId="0" borderId="18" applyNumberFormat="0" applyFill="0" applyAlignment="0" applyProtection="0">
      <alignment vertical="center"/>
    </xf>
    <xf numFmtId="0" fontId="33" fillId="0" borderId="19" applyNumberFormat="0" applyFill="0" applyAlignment="0" applyProtection="0">
      <alignment vertical="center"/>
    </xf>
    <xf numFmtId="0" fontId="33" fillId="0" borderId="0" applyNumberFormat="0" applyFill="0" applyBorder="0" applyAlignment="0" applyProtection="0">
      <alignment vertical="center"/>
    </xf>
    <xf numFmtId="0" fontId="34" fillId="5" borderId="20" applyNumberFormat="0" applyAlignment="0" applyProtection="0">
      <alignment vertical="center"/>
    </xf>
    <xf numFmtId="0" fontId="35" fillId="6" borderId="21" applyNumberFormat="0" applyAlignment="0" applyProtection="0">
      <alignment vertical="center"/>
    </xf>
    <xf numFmtId="0" fontId="36" fillId="6" borderId="20" applyNumberFormat="0" applyAlignment="0" applyProtection="0">
      <alignment vertical="center"/>
    </xf>
    <xf numFmtId="0" fontId="37" fillId="7" borderId="22" applyNumberFormat="0" applyAlignment="0" applyProtection="0">
      <alignment vertical="center"/>
    </xf>
    <xf numFmtId="0" fontId="38" fillId="0" borderId="23" applyNumberFormat="0" applyFill="0" applyAlignment="0" applyProtection="0">
      <alignment vertical="center"/>
    </xf>
    <xf numFmtId="0" fontId="39" fillId="0" borderId="24" applyNumberFormat="0" applyFill="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4" fillId="13" borderId="0" applyNumberFormat="0" applyBorder="0" applyAlignment="0" applyProtection="0">
      <alignment vertical="center"/>
    </xf>
    <xf numFmtId="0" fontId="43" fillId="14" borderId="0" applyNumberFormat="0" applyBorder="0" applyAlignment="0" applyProtection="0">
      <alignment vertical="center"/>
    </xf>
    <xf numFmtId="0" fontId="43" fillId="15" borderId="0" applyNumberFormat="0" applyBorder="0" applyAlignment="0" applyProtection="0">
      <alignment vertical="center"/>
    </xf>
    <xf numFmtId="0" fontId="44" fillId="16" borderId="0" applyNumberFormat="0" applyBorder="0" applyAlignment="0" applyProtection="0">
      <alignment vertical="center"/>
    </xf>
    <xf numFmtId="0" fontId="44" fillId="17" borderId="0" applyNumberFormat="0" applyBorder="0" applyAlignment="0" applyProtection="0">
      <alignment vertical="center"/>
    </xf>
    <xf numFmtId="0" fontId="43" fillId="18" borderId="0" applyNumberFormat="0" applyBorder="0" applyAlignment="0" applyProtection="0">
      <alignment vertical="center"/>
    </xf>
    <xf numFmtId="0" fontId="43" fillId="19" borderId="0" applyNumberFormat="0" applyBorder="0" applyAlignment="0" applyProtection="0">
      <alignment vertical="center"/>
    </xf>
    <xf numFmtId="0" fontId="44" fillId="20" borderId="0" applyNumberFormat="0" applyBorder="0" applyAlignment="0" applyProtection="0">
      <alignment vertical="center"/>
    </xf>
    <xf numFmtId="0" fontId="44" fillId="21" borderId="0" applyNumberFormat="0" applyBorder="0" applyAlignment="0" applyProtection="0">
      <alignment vertical="center"/>
    </xf>
    <xf numFmtId="0" fontId="43" fillId="22" borderId="0" applyNumberFormat="0" applyBorder="0" applyAlignment="0" applyProtection="0">
      <alignment vertical="center"/>
    </xf>
    <xf numFmtId="0" fontId="43" fillId="23" borderId="0" applyNumberFormat="0" applyBorder="0" applyAlignment="0" applyProtection="0">
      <alignment vertical="center"/>
    </xf>
    <xf numFmtId="0" fontId="44" fillId="24" borderId="0" applyNumberFormat="0" applyBorder="0" applyAlignment="0" applyProtection="0">
      <alignment vertical="center"/>
    </xf>
    <xf numFmtId="0" fontId="44" fillId="25" borderId="0" applyNumberFormat="0" applyBorder="0" applyAlignment="0" applyProtection="0">
      <alignment vertical="center"/>
    </xf>
    <xf numFmtId="0" fontId="43" fillId="26" borderId="0" applyNumberFormat="0" applyBorder="0" applyAlignment="0" applyProtection="0">
      <alignment vertical="center"/>
    </xf>
    <xf numFmtId="0" fontId="43" fillId="27" borderId="0" applyNumberFormat="0" applyBorder="0" applyAlignment="0" applyProtection="0">
      <alignment vertical="center"/>
    </xf>
    <xf numFmtId="0" fontId="44" fillId="28" borderId="0" applyNumberFormat="0" applyBorder="0" applyAlignment="0" applyProtection="0">
      <alignment vertical="center"/>
    </xf>
    <xf numFmtId="0" fontId="44" fillId="29" borderId="0" applyNumberFormat="0" applyBorder="0" applyAlignment="0" applyProtection="0">
      <alignment vertical="center"/>
    </xf>
    <xf numFmtId="0" fontId="43" fillId="30" borderId="0" applyNumberFormat="0" applyBorder="0" applyAlignment="0" applyProtection="0">
      <alignment vertical="center"/>
    </xf>
    <xf numFmtId="0" fontId="43" fillId="31" borderId="0" applyNumberFormat="0" applyBorder="0" applyAlignment="0" applyProtection="0">
      <alignment vertical="center"/>
    </xf>
    <xf numFmtId="0" fontId="44" fillId="32" borderId="0" applyNumberFormat="0" applyBorder="0" applyAlignment="0" applyProtection="0">
      <alignment vertical="center"/>
    </xf>
    <xf numFmtId="0" fontId="44" fillId="33" borderId="0" applyNumberFormat="0" applyBorder="0" applyAlignment="0" applyProtection="0">
      <alignment vertical="center"/>
    </xf>
    <xf numFmtId="0" fontId="43" fillId="34" borderId="0" applyNumberFormat="0" applyBorder="0" applyAlignment="0" applyProtection="0">
      <alignment vertical="center"/>
    </xf>
    <xf numFmtId="0" fontId="12" fillId="0" borderId="0">
      <alignment vertical="center"/>
    </xf>
    <xf numFmtId="0" fontId="4" fillId="0" borderId="0"/>
  </cellStyleXfs>
  <cellXfs count="175">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0" applyNumberFormat="1" applyFont="1" applyFill="1" applyBorder="1" applyAlignment="1" applyProtection="1">
      <alignment horizontal="center" vertical="center"/>
    </xf>
    <xf numFmtId="0" fontId="3" fillId="0" borderId="0" xfId="0" applyNumberFormat="1" applyFont="1" applyFill="1" applyBorder="1" applyAlignment="1" applyProtection="1">
      <alignment horizontal="right" vertical="center"/>
    </xf>
    <xf numFmtId="0" fontId="3" fillId="2" borderId="1" xfId="0" applyNumberFormat="1" applyFont="1" applyFill="1" applyBorder="1" applyAlignment="1" applyProtection="1">
      <alignment horizontal="center" vertical="center"/>
    </xf>
    <xf numFmtId="0" fontId="3" fillId="2" borderId="1" xfId="0" applyNumberFormat="1" applyFont="1" applyFill="1" applyBorder="1" applyAlignment="1" applyProtection="1">
      <alignment horizontal="left" vertical="center"/>
    </xf>
    <xf numFmtId="176" fontId="3" fillId="2" borderId="1" xfId="0" applyNumberFormat="1" applyFont="1" applyFill="1" applyBorder="1" applyAlignment="1" applyProtection="1">
      <alignment horizontal="right" vertical="center"/>
    </xf>
    <xf numFmtId="3" fontId="3" fillId="2" borderId="1" xfId="0" applyNumberFormat="1" applyFont="1" applyFill="1" applyBorder="1" applyAlignment="1" applyProtection="1">
      <alignment horizontal="right" vertical="center"/>
    </xf>
    <xf numFmtId="176" fontId="3" fillId="0" borderId="1" xfId="0" applyNumberFormat="1" applyFont="1" applyFill="1" applyBorder="1" applyAlignment="1" applyProtection="1">
      <alignment horizontal="right" vertical="center"/>
    </xf>
    <xf numFmtId="176" fontId="1" fillId="0" borderId="1" xfId="0" applyNumberFormat="1" applyFont="1" applyFill="1" applyBorder="1" applyAlignment="1">
      <alignment horizontal="right" vertical="center"/>
    </xf>
    <xf numFmtId="0" fontId="4" fillId="0" borderId="0" xfId="0" applyFont="1" applyFill="1" applyBorder="1" applyAlignment="1"/>
    <xf numFmtId="0" fontId="4" fillId="0" borderId="0" xfId="0" applyFont="1" applyFill="1" applyBorder="1" applyAlignment="1">
      <alignment horizontal="left"/>
    </xf>
    <xf numFmtId="0" fontId="4" fillId="0" borderId="0" xfId="0" applyFont="1" applyFill="1" applyBorder="1" applyAlignment="1">
      <alignment horizontal="center"/>
    </xf>
    <xf numFmtId="176" fontId="4" fillId="0" borderId="0" xfId="0" applyNumberFormat="1" applyFont="1" applyFill="1" applyBorder="1" applyAlignment="1">
      <alignment horizontal="center"/>
    </xf>
    <xf numFmtId="0" fontId="3" fillId="0" borderId="0" xfId="0" applyFont="1" applyFill="1" applyBorder="1" applyAlignment="1">
      <alignment horizontal="left"/>
    </xf>
    <xf numFmtId="176" fontId="2" fillId="0" borderId="0" xfId="0" applyNumberFormat="1" applyFont="1" applyFill="1" applyBorder="1" applyAlignment="1" applyProtection="1">
      <alignment horizontal="center" vertical="center"/>
    </xf>
    <xf numFmtId="176" fontId="3" fillId="0" borderId="0" xfId="0" applyNumberFormat="1" applyFont="1" applyFill="1" applyBorder="1" applyAlignment="1" applyProtection="1">
      <alignment horizontal="right" vertical="center"/>
    </xf>
    <xf numFmtId="0" fontId="5" fillId="2" borderId="1" xfId="0" applyFont="1" applyFill="1" applyBorder="1" applyAlignment="1">
      <alignment horizontal="center" vertical="center" wrapText="1"/>
    </xf>
    <xf numFmtId="176" fontId="5" fillId="2" borderId="1" xfId="0" applyNumberFormat="1" applyFont="1" applyFill="1" applyBorder="1" applyAlignment="1">
      <alignment horizontal="center" vertical="center" wrapText="1"/>
    </xf>
    <xf numFmtId="0" fontId="6" fillId="0" borderId="2" xfId="0" applyFont="1" applyFill="1" applyBorder="1" applyAlignment="1">
      <alignment horizontal="center" vertical="center"/>
    </xf>
    <xf numFmtId="0" fontId="7" fillId="0" borderId="0" xfId="0" applyFont="1" applyFill="1" applyBorder="1" applyAlignment="1">
      <alignment vertical="center"/>
    </xf>
    <xf numFmtId="0" fontId="3" fillId="0" borderId="0" xfId="0" applyNumberFormat="1" applyFont="1" applyFill="1" applyBorder="1" applyAlignment="1" applyProtection="1">
      <alignment horizontal="right" vertical="center" wrapText="1"/>
    </xf>
    <xf numFmtId="0" fontId="8" fillId="0" borderId="1" xfId="0" applyFont="1" applyFill="1" applyBorder="1" applyAlignment="1">
      <alignment horizontal="center" vertical="center" wrapText="1"/>
    </xf>
    <xf numFmtId="4" fontId="9" fillId="0" borderId="3" xfId="0" applyNumberFormat="1" applyFont="1" applyFill="1" applyBorder="1" applyAlignment="1">
      <alignment horizontal="center" vertical="center" shrinkToFit="1"/>
    </xf>
    <xf numFmtId="4" fontId="9" fillId="0" borderId="4" xfId="0" applyNumberFormat="1" applyFont="1" applyFill="1" applyBorder="1" applyAlignment="1">
      <alignment horizontal="center" vertical="center" shrinkToFit="1"/>
    </xf>
    <xf numFmtId="0" fontId="9" fillId="0" borderId="0" xfId="0" applyFont="1" applyFill="1" applyBorder="1" applyAlignment="1">
      <alignment horizontal="left" vertical="center" wrapText="1"/>
    </xf>
    <xf numFmtId="0" fontId="4" fillId="0" borderId="0" xfId="0" applyFont="1" applyFill="1" applyBorder="1" applyAlignment="1">
      <alignment vertical="center"/>
    </xf>
    <xf numFmtId="0" fontId="3" fillId="0" borderId="0" xfId="0" applyFont="1" applyFill="1" applyBorder="1" applyAlignment="1" applyProtection="1">
      <alignment vertical="center"/>
    </xf>
    <xf numFmtId="0" fontId="10" fillId="0" borderId="0" xfId="0" applyFont="1" applyFill="1" applyBorder="1" applyAlignment="1">
      <alignment horizontal="center" vertical="center"/>
    </xf>
    <xf numFmtId="0" fontId="3" fillId="0" borderId="0" xfId="0" applyFont="1" applyFill="1" applyBorder="1" applyAlignment="1">
      <alignment vertical="center"/>
    </xf>
    <xf numFmtId="0" fontId="11" fillId="0" borderId="5" xfId="0" applyNumberFormat="1" applyFont="1" applyFill="1" applyBorder="1" applyAlignment="1" applyProtection="1">
      <alignment horizontal="center" vertical="center"/>
    </xf>
    <xf numFmtId="0" fontId="11" fillId="0" borderId="6" xfId="0" applyNumberFormat="1" applyFont="1" applyFill="1" applyBorder="1" applyAlignment="1" applyProtection="1">
      <alignment horizontal="center" vertical="center" wrapText="1"/>
    </xf>
    <xf numFmtId="0" fontId="11" fillId="0" borderId="7" xfId="0" applyNumberFormat="1" applyFont="1" applyFill="1" applyBorder="1" applyAlignment="1" applyProtection="1">
      <alignment horizontal="center" vertical="center" wrapText="1"/>
    </xf>
    <xf numFmtId="0" fontId="11" fillId="0" borderId="8" xfId="0" applyNumberFormat="1" applyFont="1" applyFill="1" applyBorder="1" applyAlignment="1" applyProtection="1">
      <alignment horizontal="center" vertical="center" wrapText="1"/>
    </xf>
    <xf numFmtId="0" fontId="11" fillId="0" borderId="9" xfId="0" applyNumberFormat="1" applyFont="1" applyFill="1" applyBorder="1" applyAlignment="1" applyProtection="1">
      <alignment horizontal="center" vertical="center" wrapText="1"/>
    </xf>
    <xf numFmtId="0" fontId="11" fillId="0" borderId="10" xfId="0" applyNumberFormat="1" applyFont="1" applyFill="1" applyBorder="1" applyAlignment="1" applyProtection="1">
      <alignment horizontal="center" vertical="center" wrapText="1"/>
    </xf>
    <xf numFmtId="0" fontId="11" fillId="0" borderId="11" xfId="0" applyNumberFormat="1" applyFont="1" applyFill="1" applyBorder="1" applyAlignment="1" applyProtection="1">
      <alignment horizontal="center" vertical="center" wrapText="1"/>
    </xf>
    <xf numFmtId="0" fontId="11" fillId="0" borderId="2" xfId="0" applyNumberFormat="1" applyFont="1" applyFill="1" applyBorder="1" applyAlignment="1" applyProtection="1">
      <alignment horizontal="center" vertical="center"/>
    </xf>
    <xf numFmtId="0" fontId="11" fillId="0" borderId="1" xfId="0" applyNumberFormat="1" applyFont="1" applyFill="1" applyBorder="1" applyAlignment="1" applyProtection="1">
      <alignment horizontal="center" vertical="center"/>
    </xf>
    <xf numFmtId="0" fontId="11" fillId="0" borderId="1" xfId="0" applyNumberFormat="1" applyFont="1" applyFill="1" applyBorder="1" applyAlignment="1" applyProtection="1">
      <alignment horizontal="center" vertical="center" wrapText="1"/>
    </xf>
    <xf numFmtId="0" fontId="11" fillId="0" borderId="1" xfId="0" applyNumberFormat="1" applyFont="1" applyFill="1" applyBorder="1" applyAlignment="1" applyProtection="1">
      <alignment vertical="center"/>
    </xf>
    <xf numFmtId="0" fontId="6" fillId="0" borderId="12" xfId="0" applyNumberFormat="1" applyFont="1" applyFill="1" applyBorder="1" applyAlignment="1" applyProtection="1">
      <alignment horizontal="center" vertical="center"/>
    </xf>
    <xf numFmtId="0" fontId="6" fillId="0"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vertical="center"/>
    </xf>
    <xf numFmtId="0" fontId="6" fillId="0" borderId="13"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center" vertical="center"/>
    </xf>
    <xf numFmtId="3" fontId="3" fillId="0" borderId="1" xfId="0" applyNumberFormat="1" applyFont="1" applyFill="1" applyBorder="1" applyAlignment="1" applyProtection="1">
      <alignment horizontal="center" vertical="center"/>
    </xf>
    <xf numFmtId="0" fontId="3" fillId="0" borderId="0" xfId="0" applyFont="1" applyFill="1" applyBorder="1" applyAlignment="1">
      <alignment horizontal="right" vertical="center"/>
    </xf>
    <xf numFmtId="0" fontId="3" fillId="0" borderId="1" xfId="0" applyNumberFormat="1" applyFont="1" applyFill="1" applyBorder="1" applyAlignment="1">
      <alignment horizontal="center" vertical="center" wrapText="1"/>
    </xf>
    <xf numFmtId="0" fontId="6" fillId="0" borderId="3" xfId="0" applyNumberFormat="1" applyFont="1" applyFill="1" applyBorder="1" applyAlignment="1" applyProtection="1">
      <alignment horizontal="center" vertical="center"/>
    </xf>
    <xf numFmtId="0" fontId="3" fillId="0" borderId="2" xfId="0" applyNumberFormat="1" applyFont="1" applyFill="1" applyBorder="1" applyAlignment="1">
      <alignment horizontal="center" vertical="center" wrapText="1"/>
    </xf>
    <xf numFmtId="0" fontId="3" fillId="0" borderId="14" xfId="0" applyNumberFormat="1"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xf>
    <xf numFmtId="0" fontId="3" fillId="0" borderId="15" xfId="0" applyNumberFormat="1" applyFont="1" applyFill="1" applyBorder="1" applyAlignment="1">
      <alignment horizontal="center" vertical="center" wrapText="1"/>
    </xf>
    <xf numFmtId="0" fontId="12" fillId="0" borderId="0" xfId="0" applyFont="1" applyFill="1" applyBorder="1" applyAlignment="1"/>
    <xf numFmtId="0" fontId="3" fillId="0" borderId="0" xfId="0" applyFont="1" applyFill="1" applyBorder="1" applyAlignment="1"/>
    <xf numFmtId="0" fontId="2" fillId="2" borderId="0" xfId="0" applyNumberFormat="1" applyFont="1" applyFill="1" applyBorder="1" applyAlignment="1" applyProtection="1">
      <alignment horizontal="center" vertical="center" wrapText="1"/>
    </xf>
    <xf numFmtId="0" fontId="3" fillId="2" borderId="0" xfId="0" applyNumberFormat="1" applyFont="1" applyFill="1" applyBorder="1" applyAlignment="1" applyProtection="1">
      <alignment horizontal="right" vertical="center"/>
    </xf>
    <xf numFmtId="2" fontId="13" fillId="0" borderId="0" xfId="0" applyNumberFormat="1" applyFont="1" applyFill="1" applyBorder="1" applyAlignment="1" applyProtection="1">
      <alignment horizontal="center" vertical="center"/>
    </xf>
    <xf numFmtId="0" fontId="4" fillId="0" borderId="0" xfId="0" applyFont="1" applyFill="1" applyBorder="1" applyAlignment="1">
      <alignment horizontal="center" vertical="center"/>
    </xf>
    <xf numFmtId="2" fontId="8" fillId="0" borderId="0" xfId="0" applyNumberFormat="1" applyFont="1" applyFill="1" applyBorder="1" applyAlignment="1" applyProtection="1">
      <alignment horizontal="center" vertical="center"/>
    </xf>
    <xf numFmtId="0" fontId="8" fillId="0" borderId="0" xfId="0" applyFont="1" applyFill="1" applyBorder="1" applyAlignment="1">
      <alignment vertical="center"/>
    </xf>
    <xf numFmtId="2" fontId="14" fillId="2" borderId="1" xfId="0" applyNumberFormat="1" applyFont="1" applyFill="1" applyBorder="1" applyAlignment="1" applyProtection="1">
      <alignment horizontal="center" vertical="center" wrapText="1"/>
    </xf>
    <xf numFmtId="2" fontId="14" fillId="2" borderId="11" xfId="0" applyNumberFormat="1" applyFont="1" applyFill="1" applyBorder="1" applyAlignment="1" applyProtection="1">
      <alignment horizontal="center" vertical="center" wrapText="1"/>
    </xf>
    <xf numFmtId="2" fontId="14" fillId="0" borderId="0" xfId="0" applyNumberFormat="1" applyFont="1" applyFill="1" applyBorder="1" applyAlignment="1" applyProtection="1">
      <alignment horizontal="center" vertical="center" wrapText="1"/>
    </xf>
    <xf numFmtId="49" fontId="8" fillId="2" borderId="1" xfId="0" applyNumberFormat="1" applyFont="1" applyFill="1" applyBorder="1" applyAlignment="1" applyProtection="1">
      <alignment horizontal="center" vertical="center" wrapText="1"/>
    </xf>
    <xf numFmtId="177" fontId="8" fillId="2" borderId="1" xfId="49" applyNumberFormat="1" applyFont="1" applyFill="1" applyBorder="1" applyAlignment="1" applyProtection="1">
      <alignment vertical="center" wrapText="1"/>
    </xf>
    <xf numFmtId="178" fontId="8" fillId="0" borderId="0" xfId="49" applyNumberFormat="1" applyFont="1" applyFill="1" applyBorder="1" applyAlignment="1" applyProtection="1">
      <alignment vertical="center" wrapText="1"/>
    </xf>
    <xf numFmtId="49" fontId="15" fillId="2" borderId="1" xfId="0" applyNumberFormat="1" applyFont="1" applyFill="1" applyBorder="1" applyAlignment="1" applyProtection="1">
      <alignment horizontal="left" vertical="center" wrapText="1" indent="1"/>
    </xf>
    <xf numFmtId="49" fontId="15" fillId="2" borderId="1" xfId="0" applyNumberFormat="1" applyFont="1" applyFill="1" applyBorder="1" applyAlignment="1" applyProtection="1">
      <alignment horizontal="left" vertical="center" wrapText="1" indent="3"/>
    </xf>
    <xf numFmtId="177" fontId="8" fillId="2" borderId="1" xfId="0" applyNumberFormat="1" applyFont="1" applyFill="1" applyBorder="1" applyAlignment="1"/>
    <xf numFmtId="0" fontId="8" fillId="0" borderId="0" xfId="0" applyFont="1" applyFill="1" applyBorder="1" applyAlignment="1"/>
    <xf numFmtId="2" fontId="16" fillId="2" borderId="1" xfId="0" applyNumberFormat="1" applyFont="1" applyFill="1" applyBorder="1" applyAlignment="1" applyProtection="1">
      <alignment horizontal="center" vertical="center" wrapText="1"/>
    </xf>
    <xf numFmtId="177" fontId="8" fillId="2" borderId="1" xfId="0" applyNumberFormat="1" applyFont="1" applyFill="1" applyBorder="1" applyAlignment="1" applyProtection="1">
      <alignment horizontal="right" vertical="center" wrapText="1"/>
    </xf>
    <xf numFmtId="2" fontId="8" fillId="0" borderId="0" xfId="0" applyNumberFormat="1" applyFont="1" applyFill="1" applyBorder="1" applyAlignment="1" applyProtection="1">
      <alignment horizontal="center" vertical="center" wrapText="1"/>
    </xf>
    <xf numFmtId="0" fontId="4" fillId="0" borderId="0" xfId="0" applyFont="1" applyFill="1" applyBorder="1" applyAlignment="1">
      <alignment horizontal="left" vertical="center"/>
    </xf>
    <xf numFmtId="2" fontId="8" fillId="0" borderId="0" xfId="0" applyNumberFormat="1" applyFont="1" applyFill="1" applyBorder="1" applyAlignment="1">
      <alignment vertical="center"/>
    </xf>
    <xf numFmtId="0" fontId="0" fillId="0" borderId="0" xfId="0" applyFont="1" applyFill="1" applyAlignment="1">
      <alignment vertical="center"/>
    </xf>
    <xf numFmtId="0" fontId="2" fillId="0" borderId="0" xfId="0" applyNumberFormat="1" applyFont="1" applyFill="1" applyAlignment="1" applyProtection="1">
      <alignment horizontal="center" vertical="center"/>
    </xf>
    <xf numFmtId="0" fontId="11" fillId="2" borderId="1" xfId="0" applyNumberFormat="1" applyFont="1" applyFill="1" applyBorder="1" applyAlignment="1" applyProtection="1">
      <alignment horizontal="center" vertical="center"/>
    </xf>
    <xf numFmtId="0" fontId="3" fillId="0" borderId="1" xfId="0" applyNumberFormat="1" applyFont="1" applyFill="1" applyBorder="1" applyAlignment="1" applyProtection="1">
      <alignment horizontal="left" vertical="center"/>
    </xf>
    <xf numFmtId="0" fontId="3" fillId="2" borderId="1" xfId="0" applyNumberFormat="1" applyFont="1" applyFill="1" applyBorder="1" applyAlignment="1" applyProtection="1">
      <alignment horizontal="right" vertical="center"/>
    </xf>
    <xf numFmtId="0" fontId="3" fillId="0" borderId="11" xfId="0" applyNumberFormat="1" applyFont="1" applyFill="1" applyBorder="1" applyAlignment="1" applyProtection="1">
      <alignment horizontal="left" vertical="center"/>
    </xf>
    <xf numFmtId="0" fontId="3" fillId="2" borderId="1" xfId="0" applyNumberFormat="1" applyFont="1" applyFill="1" applyBorder="1" applyAlignment="1" applyProtection="1">
      <alignment vertical="center"/>
    </xf>
    <xf numFmtId="0" fontId="3" fillId="2" borderId="9" xfId="0" applyNumberFormat="1" applyFont="1" applyFill="1" applyBorder="1" applyAlignment="1" applyProtection="1">
      <alignment vertical="center"/>
    </xf>
    <xf numFmtId="0" fontId="11" fillId="2" borderId="1" xfId="0" applyNumberFormat="1" applyFont="1" applyFill="1" applyBorder="1" applyAlignment="1" applyProtection="1">
      <alignment vertical="center"/>
    </xf>
    <xf numFmtId="0" fontId="4" fillId="0" borderId="1" xfId="0" applyFont="1" applyFill="1" applyBorder="1" applyAlignment="1"/>
    <xf numFmtId="0" fontId="17" fillId="0" borderId="0" xfId="0" applyFont="1" applyFill="1" applyBorder="1" applyAlignment="1"/>
    <xf numFmtId="0" fontId="18" fillId="0" borderId="0" xfId="0" applyFont="1" applyFill="1" applyBorder="1" applyAlignment="1">
      <alignment horizontal="center" vertical="center"/>
    </xf>
    <xf numFmtId="0" fontId="8" fillId="0" borderId="1" xfId="0" applyNumberFormat="1" applyFont="1" applyFill="1" applyBorder="1" applyAlignment="1" applyProtection="1">
      <alignment horizontal="center" vertical="center"/>
    </xf>
    <xf numFmtId="0" fontId="8" fillId="0" borderId="1" xfId="0" applyNumberFormat="1" applyFont="1" applyFill="1" applyBorder="1" applyAlignment="1" applyProtection="1">
      <alignment horizontal="center" vertical="center" wrapText="1"/>
    </xf>
    <xf numFmtId="3" fontId="3" fillId="0" borderId="1" xfId="0" applyNumberFormat="1" applyFont="1" applyFill="1" applyBorder="1" applyAlignment="1" applyProtection="1">
      <alignment horizontal="left" vertical="center"/>
    </xf>
    <xf numFmtId="0" fontId="11" fillId="0" borderId="1" xfId="0" applyFont="1" applyFill="1" applyBorder="1" applyAlignment="1" applyProtection="1">
      <alignment horizontal="center" vertical="center"/>
    </xf>
    <xf numFmtId="3" fontId="11" fillId="0" borderId="1" xfId="0" applyNumberFormat="1" applyFont="1" applyFill="1" applyBorder="1" applyAlignment="1" applyProtection="1">
      <alignment horizontal="center" vertical="center"/>
    </xf>
    <xf numFmtId="0" fontId="3" fillId="0" borderId="1" xfId="0" applyFont="1" applyFill="1" applyBorder="1" applyAlignment="1">
      <alignment vertical="center"/>
    </xf>
    <xf numFmtId="0" fontId="3" fillId="0" borderId="1" xfId="0" applyFont="1" applyFill="1" applyBorder="1" applyAlignment="1">
      <alignment horizontal="center" vertical="center"/>
    </xf>
    <xf numFmtId="3" fontId="11" fillId="0" borderId="1" xfId="0" applyNumberFormat="1" applyFont="1" applyFill="1" applyBorder="1" applyAlignment="1">
      <alignment horizontal="center" vertical="center"/>
    </xf>
    <xf numFmtId="3" fontId="17" fillId="2" borderId="1" xfId="0" applyNumberFormat="1" applyFont="1" applyFill="1" applyBorder="1" applyAlignment="1" applyProtection="1">
      <alignment horizontal="right" vertical="center"/>
    </xf>
    <xf numFmtId="4" fontId="3" fillId="2" borderId="1" xfId="0" applyNumberFormat="1" applyFont="1" applyFill="1" applyBorder="1" applyAlignment="1" applyProtection="1">
      <alignment horizontal="center" vertical="center"/>
    </xf>
    <xf numFmtId="3" fontId="19" fillId="2" borderId="1" xfId="0" applyNumberFormat="1" applyFont="1" applyFill="1" applyBorder="1" applyAlignment="1" applyProtection="1">
      <alignment horizontal="right" vertical="center"/>
    </xf>
    <xf numFmtId="0" fontId="12" fillId="0" borderId="0" xfId="0" applyFont="1" applyFill="1" applyBorder="1" applyAlignment="1">
      <alignment horizontal="center"/>
    </xf>
    <xf numFmtId="0" fontId="12" fillId="0" borderId="0" xfId="0" applyFont="1" applyFill="1" applyBorder="1" applyAlignment="1">
      <alignment horizontal="center" vertical="center" wrapText="1"/>
    </xf>
    <xf numFmtId="0" fontId="3" fillId="0" borderId="0" xfId="0" applyFont="1" applyFill="1" applyBorder="1" applyAlignment="1">
      <alignment horizontal="center"/>
    </xf>
    <xf numFmtId="0" fontId="2" fillId="2" borderId="0" xfId="0" applyNumberFormat="1" applyFont="1" applyFill="1" applyBorder="1" applyAlignment="1" applyProtection="1">
      <alignment horizontal="center" vertical="center"/>
    </xf>
    <xf numFmtId="0" fontId="3" fillId="2" borderId="0" xfId="0" applyNumberFormat="1" applyFont="1" applyFill="1" applyBorder="1" applyAlignment="1" applyProtection="1">
      <alignment horizontal="center" vertical="center"/>
    </xf>
    <xf numFmtId="177" fontId="8" fillId="2" borderId="1" xfId="0" applyNumberFormat="1" applyFont="1" applyFill="1" applyBorder="1" applyAlignment="1" applyProtection="1">
      <alignment horizontal="center" vertical="center" wrapText="1"/>
    </xf>
    <xf numFmtId="177" fontId="8" fillId="2" borderId="1" xfId="49" applyNumberFormat="1" applyFont="1" applyFill="1" applyBorder="1" applyAlignment="1" applyProtection="1">
      <alignment horizontal="center" vertical="center" wrapText="1"/>
    </xf>
    <xf numFmtId="49" fontId="15" fillId="2" borderId="1" xfId="0" applyNumberFormat="1" applyFont="1" applyFill="1" applyBorder="1" applyAlignment="1" applyProtection="1">
      <alignment horizontal="center" vertical="center" wrapText="1"/>
    </xf>
    <xf numFmtId="177" fontId="8" fillId="2" borderId="1" xfId="0" applyNumberFormat="1" applyFont="1" applyFill="1" applyBorder="1" applyAlignment="1">
      <alignment horizontal="center"/>
    </xf>
    <xf numFmtId="177" fontId="8" fillId="2" borderId="1" xfId="0" applyNumberFormat="1" applyFont="1" applyFill="1" applyBorder="1" applyAlignment="1">
      <alignment horizontal="center" vertical="center" wrapText="1"/>
    </xf>
    <xf numFmtId="0" fontId="12" fillId="0" borderId="0" xfId="0" applyFont="1" applyFill="1" applyBorder="1" applyAlignment="1">
      <alignment horizontal="left"/>
    </xf>
    <xf numFmtId="0" fontId="2" fillId="0" borderId="0" xfId="0" applyNumberFormat="1" applyFont="1" applyFill="1" applyBorder="1" applyAlignment="1" applyProtection="1">
      <alignment horizontal="center" vertical="center" wrapText="1"/>
    </xf>
    <xf numFmtId="3" fontId="3" fillId="2" borderId="5" xfId="0" applyNumberFormat="1" applyFont="1" applyFill="1" applyBorder="1" applyAlignment="1" applyProtection="1">
      <alignment horizontal="right" vertical="center"/>
    </xf>
    <xf numFmtId="0" fontId="3" fillId="2" borderId="9" xfId="0" applyNumberFormat="1" applyFont="1" applyFill="1" applyBorder="1" applyAlignment="1" applyProtection="1">
      <alignment horizontal="left" vertical="center"/>
    </xf>
    <xf numFmtId="0" fontId="4" fillId="2" borderId="1" xfId="0" applyNumberFormat="1" applyFont="1" applyFill="1" applyBorder="1" applyAlignment="1" applyProtection="1"/>
    <xf numFmtId="0" fontId="11" fillId="2" borderId="1" xfId="0" applyNumberFormat="1" applyFont="1" applyFill="1" applyBorder="1" applyAlignment="1" applyProtection="1">
      <alignment horizontal="left" vertical="center"/>
    </xf>
    <xf numFmtId="0" fontId="3" fillId="0" borderId="0" xfId="0" applyFont="1" applyFill="1" applyAlignment="1"/>
    <xf numFmtId="0" fontId="3" fillId="0" borderId="0" xfId="0" applyNumberFormat="1" applyFont="1" applyFill="1" applyAlignment="1" applyProtection="1">
      <alignment horizontal="right" vertical="center"/>
    </xf>
    <xf numFmtId="3" fontId="3" fillId="0" borderId="1" xfId="0" applyNumberFormat="1" applyFont="1" applyFill="1" applyBorder="1" applyAlignment="1" applyProtection="1">
      <alignment horizontal="right" vertical="center"/>
    </xf>
    <xf numFmtId="0" fontId="4" fillId="0" borderId="0" xfId="0" applyFont="1" applyFill="1" applyBorder="1" applyAlignment="1" applyProtection="1">
      <alignment vertical="center"/>
    </xf>
    <xf numFmtId="0" fontId="20" fillId="0" borderId="0" xfId="0" applyFont="1" applyFill="1" applyBorder="1" applyAlignment="1" applyProtection="1">
      <alignment horizontal="center" vertical="center"/>
    </xf>
    <xf numFmtId="0" fontId="4" fillId="0" borderId="0" xfId="0" applyFont="1" applyFill="1" applyBorder="1" applyAlignment="1" applyProtection="1">
      <alignment vertical="center" wrapText="1"/>
    </xf>
    <xf numFmtId="0" fontId="3" fillId="0" borderId="0" xfId="0" applyFont="1" applyFill="1" applyBorder="1" applyAlignment="1" applyProtection="1">
      <alignment vertical="center" wrapText="1"/>
    </xf>
    <xf numFmtId="0" fontId="18" fillId="0" borderId="0" xfId="0" applyFont="1" applyFill="1" applyBorder="1" applyAlignment="1" applyProtection="1">
      <alignment horizontal="center" vertical="center"/>
    </xf>
    <xf numFmtId="179" fontId="3" fillId="0" borderId="0" xfId="0" applyNumberFormat="1" applyFont="1" applyFill="1" applyBorder="1" applyAlignment="1" applyProtection="1">
      <alignment horizontal="right" vertical="center"/>
    </xf>
    <xf numFmtId="0" fontId="14" fillId="0" borderId="1" xfId="0" applyFont="1" applyFill="1" applyBorder="1" applyAlignment="1" applyProtection="1">
      <alignment horizontal="center" vertical="center"/>
    </xf>
    <xf numFmtId="0" fontId="8" fillId="0" borderId="16" xfId="0" applyFont="1" applyFill="1" applyBorder="1" applyAlignment="1" applyProtection="1">
      <alignment horizontal="center" vertical="center" wrapText="1"/>
    </xf>
    <xf numFmtId="0" fontId="8" fillId="0" borderId="1" xfId="0" applyFont="1" applyFill="1" applyBorder="1" applyAlignment="1" applyProtection="1">
      <alignment horizontal="center" vertical="center"/>
    </xf>
    <xf numFmtId="0" fontId="8" fillId="0" borderId="2" xfId="0" applyFont="1" applyFill="1" applyBorder="1" applyAlignment="1" applyProtection="1">
      <alignment horizontal="center" vertical="center" wrapText="1"/>
    </xf>
    <xf numFmtId="0" fontId="3" fillId="0" borderId="5"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right" vertical="center"/>
    </xf>
    <xf numFmtId="0" fontId="3" fillId="0" borderId="5" xfId="0" applyNumberFormat="1" applyFont="1" applyFill="1" applyBorder="1" applyAlignment="1" applyProtection="1">
      <alignment horizontal="right" vertical="center"/>
    </xf>
    <xf numFmtId="0" fontId="3" fillId="0" borderId="1" xfId="0" applyNumberFormat="1" applyFont="1" applyFill="1" applyBorder="1" applyAlignment="1" applyProtection="1">
      <alignment vertical="center" wrapText="1"/>
    </xf>
    <xf numFmtId="0" fontId="3" fillId="0" borderId="1" xfId="0" applyNumberFormat="1" applyFont="1" applyFill="1" applyBorder="1" applyAlignment="1">
      <alignment horizontal="right" vertical="center"/>
    </xf>
    <xf numFmtId="0" fontId="3" fillId="0" borderId="1" xfId="0" applyFont="1" applyFill="1" applyBorder="1" applyAlignment="1" applyProtection="1">
      <alignment vertical="center" wrapText="1"/>
    </xf>
    <xf numFmtId="0" fontId="3" fillId="0" borderId="1" xfId="0" applyFont="1" applyFill="1" applyBorder="1" applyAlignment="1" applyProtection="1">
      <alignment horizontal="right" vertical="center"/>
    </xf>
    <xf numFmtId="0" fontId="11" fillId="0" borderId="1" xfId="0" applyFont="1" applyFill="1" applyBorder="1" applyAlignment="1" applyProtection="1">
      <alignment horizontal="center" vertical="center" wrapText="1"/>
    </xf>
    <xf numFmtId="0" fontId="11" fillId="0" borderId="1" xfId="0" applyFont="1" applyFill="1" applyBorder="1" applyAlignment="1" applyProtection="1">
      <alignment horizontal="right" vertical="center" wrapText="1"/>
    </xf>
    <xf numFmtId="0" fontId="3" fillId="0" borderId="1" xfId="0" applyFont="1" applyFill="1" applyBorder="1" applyAlignment="1" applyProtection="1">
      <alignment horizontal="right" vertical="center" wrapText="1"/>
    </xf>
    <xf numFmtId="0" fontId="11" fillId="0" borderId="1" xfId="0" applyFont="1" applyFill="1" applyBorder="1" applyAlignment="1" applyProtection="1">
      <alignment horizontal="right" vertical="center"/>
    </xf>
    <xf numFmtId="0" fontId="3" fillId="0" borderId="1" xfId="0" applyFont="1" applyFill="1" applyBorder="1" applyAlignment="1" applyProtection="1">
      <alignment vertical="center"/>
    </xf>
    <xf numFmtId="0" fontId="8" fillId="2" borderId="1" xfId="50" applyFont="1" applyFill="1" applyBorder="1" applyAlignment="1">
      <alignment horizontal="right" vertical="center" wrapText="1"/>
    </xf>
    <xf numFmtId="0" fontId="8" fillId="2" borderId="1" xfId="50" applyFont="1" applyFill="1" applyBorder="1" applyAlignment="1">
      <alignment horizontal="center" vertical="center" wrapText="1"/>
    </xf>
    <xf numFmtId="3" fontId="3" fillId="3" borderId="1" xfId="0" applyNumberFormat="1" applyFont="1" applyFill="1" applyBorder="1" applyAlignment="1" applyProtection="1">
      <alignment horizontal="right" vertical="center"/>
    </xf>
    <xf numFmtId="2" fontId="16" fillId="2" borderId="9" xfId="0" applyNumberFormat="1" applyFont="1" applyFill="1" applyBorder="1" applyAlignment="1" applyProtection="1">
      <alignment horizontal="center" vertical="center" wrapText="1"/>
    </xf>
    <xf numFmtId="2" fontId="16" fillId="2" borderId="10" xfId="0" applyNumberFormat="1" applyFont="1" applyFill="1" applyBorder="1" applyAlignment="1" applyProtection="1">
      <alignment horizontal="center" vertical="center" wrapText="1"/>
    </xf>
    <xf numFmtId="2" fontId="16" fillId="2" borderId="11" xfId="0" applyNumberFormat="1" applyFont="1" applyFill="1" applyBorder="1" applyAlignment="1" applyProtection="1">
      <alignment horizontal="center" vertical="center" wrapText="1"/>
    </xf>
    <xf numFmtId="49" fontId="8" fillId="2" borderId="1" xfId="0" applyNumberFormat="1" applyFont="1" applyFill="1" applyBorder="1" applyAlignment="1" applyProtection="1">
      <alignment horizontal="left" vertical="center" wrapText="1" indent="1"/>
    </xf>
    <xf numFmtId="180" fontId="8" fillId="2" borderId="1" xfId="0" applyNumberFormat="1" applyFont="1" applyFill="1" applyBorder="1" applyAlignment="1" applyProtection="1">
      <alignment vertical="center" wrapText="1"/>
    </xf>
    <xf numFmtId="177" fontId="8" fillId="2" borderId="1" xfId="0" applyNumberFormat="1" applyFont="1" applyFill="1" applyBorder="1" applyAlignment="1" applyProtection="1">
      <alignment vertical="center" wrapText="1"/>
    </xf>
    <xf numFmtId="180" fontId="8" fillId="2" borderId="1" xfId="0" applyNumberFormat="1" applyFont="1" applyFill="1" applyBorder="1" applyAlignment="1" applyProtection="1">
      <alignment horizontal="right" vertical="center" wrapText="1"/>
    </xf>
    <xf numFmtId="0" fontId="4" fillId="0" borderId="0" xfId="0" applyFont="1" applyFill="1" applyBorder="1" applyAlignment="1">
      <alignment wrapText="1"/>
    </xf>
    <xf numFmtId="0" fontId="12" fillId="0" borderId="0" xfId="0" applyFont="1" applyFill="1" applyBorder="1" applyAlignment="1">
      <alignment horizontal="left" vertical="center"/>
    </xf>
    <xf numFmtId="177" fontId="12" fillId="0" borderId="0" xfId="0" applyNumberFormat="1" applyFont="1" applyFill="1" applyBorder="1" applyAlignment="1">
      <alignment horizontal="center" vertical="center"/>
    </xf>
    <xf numFmtId="0" fontId="3" fillId="0" borderId="0" xfId="0" applyFont="1" applyFill="1" applyBorder="1" applyAlignment="1">
      <alignment horizontal="left" vertical="center"/>
    </xf>
    <xf numFmtId="0" fontId="21" fillId="0" borderId="0" xfId="0" applyFont="1" applyFill="1" applyBorder="1" applyAlignment="1">
      <alignment horizontal="center" vertical="center"/>
    </xf>
    <xf numFmtId="0" fontId="22" fillId="0" borderId="0" xfId="0" applyFont="1" applyFill="1" applyBorder="1" applyAlignment="1">
      <alignment horizontal="center" vertical="center"/>
    </xf>
    <xf numFmtId="2" fontId="8" fillId="0" borderId="0" xfId="0" applyNumberFormat="1" applyFont="1" applyFill="1" applyBorder="1" applyAlignment="1" applyProtection="1">
      <alignment horizontal="left" vertical="center"/>
    </xf>
    <xf numFmtId="0" fontId="3" fillId="0" borderId="0" xfId="0" applyNumberFormat="1" applyFont="1" applyFill="1" applyBorder="1" applyAlignment="1" applyProtection="1">
      <alignment horizontal="center" vertical="center"/>
    </xf>
    <xf numFmtId="0" fontId="15" fillId="0" borderId="0" xfId="0" applyFont="1" applyFill="1" applyBorder="1" applyAlignment="1">
      <alignment vertical="center"/>
    </xf>
    <xf numFmtId="2" fontId="15" fillId="0" borderId="0" xfId="0" applyNumberFormat="1" applyFont="1" applyFill="1" applyBorder="1" applyAlignment="1">
      <alignment vertical="center"/>
    </xf>
    <xf numFmtId="0" fontId="4" fillId="0" borderId="0" xfId="0" applyFont="1" applyFill="1" applyBorder="1" applyAlignment="1" applyProtection="1">
      <alignment horizontal="center" vertical="center"/>
    </xf>
    <xf numFmtId="0" fontId="3" fillId="0" borderId="0" xfId="0" applyFont="1" applyFill="1" applyBorder="1" applyAlignment="1" applyProtection="1">
      <alignment horizontal="center" vertical="center"/>
    </xf>
    <xf numFmtId="0" fontId="8" fillId="0" borderId="1" xfId="0" applyFont="1" applyFill="1" applyBorder="1" applyAlignment="1" applyProtection="1">
      <alignment horizontal="center" vertical="center" wrapText="1"/>
    </xf>
    <xf numFmtId="0" fontId="3" fillId="0" borderId="1" xfId="0" applyFont="1" applyFill="1" applyBorder="1" applyAlignment="1">
      <alignment vertical="center" wrapText="1"/>
    </xf>
    <xf numFmtId="0" fontId="3" fillId="0" borderId="1" xfId="0" applyFont="1" applyFill="1" applyBorder="1" applyAlignment="1">
      <alignment horizontal="right" vertical="center" wrapText="1"/>
    </xf>
    <xf numFmtId="0" fontId="11" fillId="0" borderId="1" xfId="0" applyFont="1" applyFill="1" applyBorder="1" applyAlignment="1">
      <alignment horizontal="right" vertical="center" wrapText="1"/>
    </xf>
    <xf numFmtId="0" fontId="8" fillId="0" borderId="0" xfId="0" applyFont="1" applyFill="1" applyBorder="1" applyAlignment="1" applyProtection="1">
      <alignment horizontal="center" vertical="center"/>
    </xf>
    <xf numFmtId="0" fontId="23" fillId="0" borderId="1" xfId="0" applyFont="1" applyFill="1" applyBorder="1" applyAlignment="1">
      <alignment horizontal="right" vertical="center"/>
    </xf>
    <xf numFmtId="0" fontId="23" fillId="0" borderId="1" xfId="0" applyFont="1" applyFill="1" applyBorder="1" applyAlignment="1">
      <alignment horizontal="right" vertical="center" wrapText="1"/>
    </xf>
    <xf numFmtId="0" fontId="3" fillId="0" borderId="1" xfId="0" applyNumberFormat="1" applyFont="1" applyFill="1" applyBorder="1" applyAlignment="1" applyProtection="1">
      <alignment horizontal="left" vertical="center" wrapText="1"/>
    </xf>
    <xf numFmtId="0" fontId="3" fillId="0" borderId="1" xfId="0" applyNumberFormat="1" applyFont="1" applyFill="1" applyBorder="1" applyAlignment="1" applyProtection="1">
      <alignment horizontal="right" vertical="center" wrapText="1"/>
    </xf>
    <xf numFmtId="0" fontId="24" fillId="0" borderId="0" xfId="0" applyFont="1" applyAlignment="1">
      <alignment horizontal="center" vertical="center"/>
    </xf>
    <xf numFmtId="0" fontId="25" fillId="0" borderId="0" xfId="0" applyFont="1" applyFill="1" applyAlignment="1">
      <alignment horizontal="justify"/>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 name="常规 4 2 2 2" xfId="50"/>
  </cellStyles>
  <dxfs count="1">
    <dxf>
      <font>
        <b val="0"/>
        <color indexed="9"/>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6" Type="http://schemas.openxmlformats.org/officeDocument/2006/relationships/styles" Target="styles.xml"/><Relationship Id="rId25" Type="http://schemas.openxmlformats.org/officeDocument/2006/relationships/sharedStrings" Target="sharedStrings.xml"/><Relationship Id="rId24" Type="http://schemas.openxmlformats.org/officeDocument/2006/relationships/theme" Target="theme/theme1.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2:B24"/>
  <sheetViews>
    <sheetView tabSelected="1" workbookViewId="0">
      <selection activeCell="B2" sqref="B2"/>
    </sheetView>
  </sheetViews>
  <sheetFormatPr defaultColWidth="9" defaultRowHeight="13.5" outlineLevelCol="1"/>
  <cols>
    <col min="2" max="2" width="91.6" customWidth="1"/>
  </cols>
  <sheetData>
    <row r="2" ht="43" customHeight="1" spans="2:2">
      <c r="B2" s="173" t="s">
        <v>0</v>
      </c>
    </row>
    <row r="3" ht="35" customHeight="1" spans="2:2">
      <c r="B3" s="174" t="s">
        <v>1</v>
      </c>
    </row>
    <row r="4" ht="35" customHeight="1" spans="2:2">
      <c r="B4" s="174" t="s">
        <v>2</v>
      </c>
    </row>
    <row r="5" ht="35" customHeight="1" spans="2:2">
      <c r="B5" s="174" t="s">
        <v>3</v>
      </c>
    </row>
    <row r="6" ht="35" customHeight="1" spans="2:2">
      <c r="B6" s="174" t="s">
        <v>4</v>
      </c>
    </row>
    <row r="7" ht="35" customHeight="1" spans="2:2">
      <c r="B7" s="174" t="s">
        <v>5</v>
      </c>
    </row>
    <row r="8" ht="35" customHeight="1" spans="2:2">
      <c r="B8" s="174" t="s">
        <v>6</v>
      </c>
    </row>
    <row r="9" ht="35" customHeight="1" spans="2:2">
      <c r="B9" s="174" t="s">
        <v>7</v>
      </c>
    </row>
    <row r="10" ht="35" customHeight="1" spans="2:2">
      <c r="B10" s="174" t="s">
        <v>8</v>
      </c>
    </row>
    <row r="11" ht="35" customHeight="1" spans="2:2">
      <c r="B11" s="174" t="s">
        <v>9</v>
      </c>
    </row>
    <row r="12" ht="35" customHeight="1" spans="2:2">
      <c r="B12" s="174" t="s">
        <v>10</v>
      </c>
    </row>
    <row r="13" ht="35" customHeight="1" spans="2:2">
      <c r="B13" s="174" t="s">
        <v>11</v>
      </c>
    </row>
    <row r="14" ht="35" customHeight="1" spans="2:2">
      <c r="B14" s="174" t="s">
        <v>12</v>
      </c>
    </row>
    <row r="15" ht="35" customHeight="1" spans="2:2">
      <c r="B15" s="174" t="s">
        <v>13</v>
      </c>
    </row>
    <row r="16" ht="35" customHeight="1" spans="2:2">
      <c r="B16" s="174" t="s">
        <v>14</v>
      </c>
    </row>
    <row r="17" ht="35" customHeight="1" spans="2:2">
      <c r="B17" s="174" t="s">
        <v>15</v>
      </c>
    </row>
    <row r="18" ht="35" customHeight="1" spans="2:2">
      <c r="B18" s="174" t="s">
        <v>16</v>
      </c>
    </row>
    <row r="19" ht="35" customHeight="1" spans="2:2">
      <c r="B19" s="174" t="s">
        <v>17</v>
      </c>
    </row>
    <row r="20" ht="35" customHeight="1" spans="2:2">
      <c r="B20" s="174" t="s">
        <v>18</v>
      </c>
    </row>
    <row r="21" ht="35" customHeight="1" spans="2:2">
      <c r="B21" s="174" t="s">
        <v>19</v>
      </c>
    </row>
    <row r="22" ht="35" customHeight="1" spans="2:2">
      <c r="B22" s="174" t="s">
        <v>20</v>
      </c>
    </row>
    <row r="23" ht="35" customHeight="1" spans="2:2">
      <c r="B23" s="174" t="s">
        <v>21</v>
      </c>
    </row>
    <row r="24" ht="35" customHeight="1" spans="2:2">
      <c r="B24" s="174" t="s">
        <v>22</v>
      </c>
    </row>
  </sheetData>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54"/>
  <sheetViews>
    <sheetView workbookViewId="0">
      <selection activeCell="D27" sqref="D27"/>
    </sheetView>
  </sheetViews>
  <sheetFormatPr defaultColWidth="9.55833333333333" defaultRowHeight="14.25" outlineLevelCol="3"/>
  <cols>
    <col min="1" max="1" width="51.5083333333333" style="122" customWidth="1"/>
    <col min="2" max="2" width="11.4166666666667" style="122" customWidth="1"/>
    <col min="3" max="3" width="11.15" style="122" customWidth="1"/>
    <col min="4" max="4" width="11.0166666666667" style="120" customWidth="1"/>
    <col min="5" max="252" width="9.69166666666667" style="120" customWidth="1"/>
    <col min="253" max="253" width="9.69166666666667" style="120"/>
    <col min="254" max="16384" width="9.55833333333333" style="120"/>
  </cols>
  <sheetData>
    <row r="1" s="120" customFormat="1" spans="1:3">
      <c r="A1" s="123" t="s">
        <v>1317</v>
      </c>
      <c r="B1" s="122"/>
      <c r="C1" s="122"/>
    </row>
    <row r="2" s="120" customFormat="1" ht="29" customHeight="1" spans="1:4">
      <c r="A2" s="124" t="s">
        <v>1318</v>
      </c>
      <c r="B2" s="124"/>
      <c r="C2" s="124"/>
      <c r="D2" s="124"/>
    </row>
    <row r="3" s="120" customFormat="1" ht="17.25" customHeight="1" spans="1:4">
      <c r="A3" s="123"/>
      <c r="B3" s="123"/>
      <c r="C3" s="123"/>
      <c r="D3" s="125" t="s">
        <v>1124</v>
      </c>
    </row>
    <row r="4" s="120" customFormat="1" ht="19" customHeight="1" spans="1:4">
      <c r="A4" s="126" t="s">
        <v>68</v>
      </c>
      <c r="B4" s="126"/>
      <c r="C4" s="126"/>
      <c r="D4" s="126"/>
    </row>
    <row r="5" s="120" customFormat="1" ht="19" customHeight="1" spans="1:4">
      <c r="A5" s="127" t="s">
        <v>27</v>
      </c>
      <c r="B5" s="128" t="s">
        <v>28</v>
      </c>
      <c r="C5" s="128" t="s">
        <v>29</v>
      </c>
      <c r="D5" s="129" t="s">
        <v>30</v>
      </c>
    </row>
    <row r="6" s="120" customFormat="1" ht="19" customHeight="1" spans="1:4">
      <c r="A6" s="130" t="s">
        <v>1319</v>
      </c>
      <c r="B6" s="131"/>
      <c r="C6" s="131"/>
      <c r="D6" s="131">
        <f>SUM(D7:D8)</f>
        <v>3</v>
      </c>
    </row>
    <row r="7" s="120" customFormat="1" ht="19" customHeight="1" spans="1:4">
      <c r="A7" s="130" t="s">
        <v>1320</v>
      </c>
      <c r="B7" s="132"/>
      <c r="C7" s="132"/>
      <c r="D7" s="132">
        <v>3</v>
      </c>
    </row>
    <row r="8" s="120" customFormat="1" ht="19" customHeight="1" spans="1:4">
      <c r="A8" s="130" t="s">
        <v>1321</v>
      </c>
      <c r="B8" s="132"/>
      <c r="C8" s="132"/>
      <c r="D8" s="132"/>
    </row>
    <row r="9" s="120" customFormat="1" ht="19" customHeight="1" spans="1:4">
      <c r="A9" s="133" t="s">
        <v>1322</v>
      </c>
      <c r="B9" s="131">
        <f>SUM(B10:B11)</f>
        <v>800</v>
      </c>
      <c r="C9" s="131">
        <f>SUM(C10:C11)</f>
        <v>1600</v>
      </c>
      <c r="D9" s="131">
        <f>SUM(D10:D11)</f>
        <v>1341</v>
      </c>
    </row>
    <row r="10" s="120" customFormat="1" ht="19" customHeight="1" spans="1:4">
      <c r="A10" s="133" t="s">
        <v>1323</v>
      </c>
      <c r="B10" s="131">
        <v>800</v>
      </c>
      <c r="C10" s="131">
        <v>1600</v>
      </c>
      <c r="D10" s="131">
        <v>1341</v>
      </c>
    </row>
    <row r="11" s="120" customFormat="1" ht="19" customHeight="1" spans="1:4">
      <c r="A11" s="133" t="s">
        <v>1324</v>
      </c>
      <c r="B11" s="131"/>
      <c r="C11" s="131"/>
      <c r="D11" s="131"/>
    </row>
    <row r="12" s="120" customFormat="1" ht="19" customHeight="1" spans="1:4">
      <c r="A12" s="133" t="s">
        <v>1325</v>
      </c>
      <c r="B12" s="131">
        <f>SUM(B13:B18)</f>
        <v>55868</v>
      </c>
      <c r="C12" s="131">
        <f>SUM(C13:C18)</f>
        <v>48978</v>
      </c>
      <c r="D12" s="131">
        <f>SUM(D13:D18)</f>
        <v>37060</v>
      </c>
    </row>
    <row r="13" s="120" customFormat="1" ht="19" customHeight="1" spans="1:4">
      <c r="A13" s="133" t="s">
        <v>1326</v>
      </c>
      <c r="B13" s="131">
        <v>54568</v>
      </c>
      <c r="C13" s="131">
        <f>30+10000+4200+800+39568+8880+3000-19000</f>
        <v>47478</v>
      </c>
      <c r="D13" s="131">
        <v>35803</v>
      </c>
    </row>
    <row r="14" s="120" customFormat="1" ht="19" customHeight="1" spans="1:4">
      <c r="A14" s="133" t="s">
        <v>1327</v>
      </c>
      <c r="B14" s="131">
        <v>600</v>
      </c>
      <c r="C14" s="131">
        <v>600</v>
      </c>
      <c r="D14" s="131">
        <v>307</v>
      </c>
    </row>
    <row r="15" s="120" customFormat="1" ht="19" customHeight="1" spans="1:4">
      <c r="A15" s="133" t="s">
        <v>1328</v>
      </c>
      <c r="B15" s="134">
        <v>700</v>
      </c>
      <c r="C15" s="134">
        <v>900</v>
      </c>
      <c r="D15" s="134">
        <v>950</v>
      </c>
    </row>
    <row r="16" s="120" customFormat="1" ht="19" customHeight="1" spans="1:4">
      <c r="A16" s="133" t="s">
        <v>1329</v>
      </c>
      <c r="B16" s="134"/>
      <c r="C16" s="134"/>
      <c r="D16" s="134"/>
    </row>
    <row r="17" s="120" customFormat="1" ht="19" customHeight="1" spans="1:4">
      <c r="A17" s="133" t="s">
        <v>1330</v>
      </c>
      <c r="B17" s="134"/>
      <c r="C17" s="134"/>
      <c r="D17" s="134"/>
    </row>
    <row r="18" s="120" customFormat="1" ht="19" customHeight="1" spans="1:4">
      <c r="A18" s="133" t="s">
        <v>1331</v>
      </c>
      <c r="B18" s="134"/>
      <c r="C18" s="134"/>
      <c r="D18" s="134"/>
    </row>
    <row r="19" s="120" customFormat="1" ht="19" customHeight="1" spans="1:4">
      <c r="A19" s="133" t="s">
        <v>1332</v>
      </c>
      <c r="B19" s="131"/>
      <c r="C19" s="131"/>
      <c r="D19" s="131"/>
    </row>
    <row r="20" s="120" customFormat="1" ht="19" customHeight="1" spans="1:4">
      <c r="A20" s="133" t="s">
        <v>1333</v>
      </c>
      <c r="B20" s="131"/>
      <c r="C20" s="131"/>
      <c r="D20" s="131"/>
    </row>
    <row r="21" s="120" customFormat="1" ht="19" customHeight="1" spans="1:4">
      <c r="A21" s="133" t="s">
        <v>1334</v>
      </c>
      <c r="B21" s="131">
        <f>SUM(B22:B24)</f>
        <v>700</v>
      </c>
      <c r="C21" s="131">
        <f>SUM(C22:C24)</f>
        <v>74870</v>
      </c>
      <c r="D21" s="131">
        <f>SUM(D22:D24)</f>
        <v>52273</v>
      </c>
    </row>
    <row r="22" s="120" customFormat="1" ht="19" customHeight="1" spans="1:4">
      <c r="A22" s="133" t="s">
        <v>1335</v>
      </c>
      <c r="B22" s="131">
        <v>700</v>
      </c>
      <c r="C22" s="131">
        <v>870</v>
      </c>
      <c r="D22" s="131">
        <v>646</v>
      </c>
    </row>
    <row r="23" s="120" customFormat="1" ht="19" customHeight="1" spans="1:4">
      <c r="A23" s="133" t="s">
        <v>1336</v>
      </c>
      <c r="B23" s="131"/>
      <c r="C23" s="131"/>
      <c r="D23" s="131"/>
    </row>
    <row r="24" s="120" customFormat="1" ht="19" customHeight="1" spans="1:4">
      <c r="A24" s="133" t="s">
        <v>1337</v>
      </c>
      <c r="B24" s="131"/>
      <c r="C24" s="131">
        <v>74000</v>
      </c>
      <c r="D24" s="131">
        <f>50427+1200</f>
        <v>51627</v>
      </c>
    </row>
    <row r="25" s="120" customFormat="1" ht="19" customHeight="1" spans="1:4">
      <c r="A25" s="133" t="s">
        <v>1338</v>
      </c>
      <c r="B25" s="131">
        <f>B26</f>
        <v>7000</v>
      </c>
      <c r="C25" s="131">
        <f>C26</f>
        <v>7000</v>
      </c>
      <c r="D25" s="131">
        <f>D26</f>
        <v>0</v>
      </c>
    </row>
    <row r="26" s="120" customFormat="1" ht="19" customHeight="1" spans="1:4">
      <c r="A26" s="133" t="s">
        <v>1339</v>
      </c>
      <c r="B26" s="131">
        <v>7000</v>
      </c>
      <c r="C26" s="131">
        <v>7000</v>
      </c>
      <c r="D26" s="131"/>
    </row>
    <row r="27" s="120" customFormat="1" ht="19" customHeight="1" spans="1:4">
      <c r="A27" s="133" t="s">
        <v>1340</v>
      </c>
      <c r="B27" s="131">
        <f>SUM(B28:B28)</f>
        <v>5021</v>
      </c>
      <c r="C27" s="131">
        <f>SUM(C28:C28)</f>
        <v>5021</v>
      </c>
      <c r="D27" s="131">
        <f>SUM(D28:D28)</f>
        <v>5837</v>
      </c>
    </row>
    <row r="28" s="120" customFormat="1" ht="19" customHeight="1" spans="1:4">
      <c r="A28" s="133" t="s">
        <v>1341</v>
      </c>
      <c r="B28" s="131">
        <v>5021</v>
      </c>
      <c r="C28" s="131">
        <v>5021</v>
      </c>
      <c r="D28" s="131">
        <v>5837</v>
      </c>
    </row>
    <row r="29" s="120" customFormat="1" ht="19" customHeight="1" spans="1:4">
      <c r="A29" s="135" t="s">
        <v>1342</v>
      </c>
      <c r="B29" s="131"/>
      <c r="C29" s="131"/>
      <c r="D29" s="131"/>
    </row>
    <row r="30" s="120" customFormat="1" ht="19" customHeight="1" spans="1:4">
      <c r="A30" s="133"/>
      <c r="B30" s="131"/>
      <c r="C30" s="131"/>
      <c r="D30" s="136"/>
    </row>
    <row r="31" s="27" customFormat="1" ht="19" customHeight="1" spans="1:4">
      <c r="A31" s="137" t="s">
        <v>1343</v>
      </c>
      <c r="B31" s="138">
        <f>SUM(B6,B9,B12,B19,B21,B25,B27)</f>
        <v>69389</v>
      </c>
      <c r="C31" s="138">
        <f>SUM(C6,C9,C12,C19,C21,C25,C27)</f>
        <v>137469</v>
      </c>
      <c r="D31" s="138">
        <f>SUM(D6,D9,D12,D19,D21,D25,D27)</f>
        <v>96514</v>
      </c>
    </row>
    <row r="32" s="27" customFormat="1" ht="19" customHeight="1" spans="1:4">
      <c r="A32" s="135" t="s">
        <v>95</v>
      </c>
      <c r="B32" s="139"/>
      <c r="C32" s="139"/>
      <c r="D32" s="136">
        <v>62</v>
      </c>
    </row>
    <row r="33" s="27" customFormat="1" ht="19" customHeight="1" spans="1:4">
      <c r="A33" s="135" t="s">
        <v>96</v>
      </c>
      <c r="B33" s="139">
        <v>3411</v>
      </c>
      <c r="C33" s="139">
        <v>5531</v>
      </c>
      <c r="D33" s="136">
        <v>8132</v>
      </c>
    </row>
    <row r="34" s="27" customFormat="1" ht="19" customHeight="1" spans="1:4">
      <c r="A34" s="135" t="s">
        <v>1344</v>
      </c>
      <c r="B34" s="139"/>
      <c r="C34" s="139"/>
      <c r="D34" s="136">
        <v>7000</v>
      </c>
    </row>
    <row r="35" s="27" customFormat="1" ht="19" customHeight="1" spans="1:4">
      <c r="A35" s="135" t="s">
        <v>1345</v>
      </c>
      <c r="B35" s="139"/>
      <c r="C35" s="139"/>
      <c r="D35" s="136">
        <v>21300</v>
      </c>
    </row>
    <row r="36" s="27" customFormat="1" ht="19" customHeight="1" spans="1:4">
      <c r="A36" s="135"/>
      <c r="B36" s="139"/>
      <c r="C36" s="139"/>
      <c r="D36" s="136"/>
    </row>
    <row r="37" s="27" customFormat="1" ht="19" customHeight="1" spans="1:4">
      <c r="A37" s="93" t="s">
        <v>102</v>
      </c>
      <c r="B37" s="140">
        <f>SUM(B31:B35)</f>
        <v>72800</v>
      </c>
      <c r="C37" s="140">
        <f>SUM(C31:C35)</f>
        <v>143000</v>
      </c>
      <c r="D37" s="140">
        <f>SUM(D31:D35)</f>
        <v>133008</v>
      </c>
    </row>
    <row r="38" s="27" customFormat="1" ht="20.25" customHeight="1" spans="1:4">
      <c r="A38" s="123"/>
      <c r="B38" s="123"/>
      <c r="C38" s="123"/>
      <c r="D38" s="28"/>
    </row>
    <row r="39" s="27" customFormat="1" ht="20.25" customHeight="1" spans="1:4">
      <c r="A39" s="122"/>
      <c r="B39" s="122"/>
      <c r="C39" s="122"/>
      <c r="D39" s="120"/>
    </row>
    <row r="40" s="27" customFormat="1" ht="20.25" customHeight="1" spans="1:4">
      <c r="A40" s="122"/>
      <c r="B40" s="122"/>
      <c r="C40" s="122"/>
      <c r="D40" s="120"/>
    </row>
    <row r="41" s="27" customFormat="1" ht="20.25" customHeight="1" spans="1:4">
      <c r="A41" s="122"/>
      <c r="B41" s="122"/>
      <c r="C41" s="122"/>
      <c r="D41" s="120"/>
    </row>
    <row r="42" s="27" customFormat="1" ht="20.25" customHeight="1" spans="1:4">
      <c r="A42" s="122"/>
      <c r="B42" s="122"/>
      <c r="C42" s="122"/>
      <c r="D42" s="120"/>
    </row>
    <row r="43" s="27" customFormat="1" ht="20.25" customHeight="1" spans="1:4">
      <c r="A43" s="122"/>
      <c r="B43" s="122"/>
      <c r="C43" s="122"/>
      <c r="D43" s="120"/>
    </row>
    <row r="44" s="27" customFormat="1" ht="20.25" customHeight="1" spans="1:4">
      <c r="A44" s="122"/>
      <c r="B44" s="122"/>
      <c r="C44" s="122"/>
      <c r="D44" s="120"/>
    </row>
    <row r="45" s="27" customFormat="1" ht="20.25" customHeight="1" spans="1:4">
      <c r="A45" s="122"/>
      <c r="B45" s="122"/>
      <c r="C45" s="122"/>
      <c r="D45" s="120"/>
    </row>
    <row r="46" s="27" customFormat="1" ht="20.25" customHeight="1" spans="1:4">
      <c r="A46" s="122"/>
      <c r="B46" s="122"/>
      <c r="C46" s="122"/>
      <c r="D46" s="120"/>
    </row>
    <row r="47" s="27" customFormat="1" ht="20.25" customHeight="1" spans="1:4">
      <c r="A47" s="122"/>
      <c r="B47" s="122"/>
      <c r="C47" s="122"/>
      <c r="D47" s="120"/>
    </row>
    <row r="48" s="121" customFormat="1" ht="20.25" customHeight="1" spans="1:4">
      <c r="A48" s="122"/>
      <c r="B48" s="122"/>
      <c r="C48" s="122"/>
      <c r="D48" s="120"/>
    </row>
    <row r="49" s="120" customFormat="1" ht="20.25" customHeight="1" spans="1:3">
      <c r="A49" s="122"/>
      <c r="B49" s="122"/>
      <c r="C49" s="122"/>
    </row>
    <row r="50" s="120" customFormat="1" ht="20.25" customHeight="1" spans="1:3">
      <c r="A50" s="122"/>
      <c r="B50" s="122"/>
      <c r="C50" s="122"/>
    </row>
    <row r="51" s="120" customFormat="1" ht="20.25" customHeight="1" spans="1:3">
      <c r="A51" s="122"/>
      <c r="B51" s="122"/>
      <c r="C51" s="122"/>
    </row>
    <row r="52" s="120" customFormat="1" ht="20.25" customHeight="1" spans="1:3">
      <c r="A52" s="122"/>
      <c r="B52" s="122"/>
      <c r="C52" s="122"/>
    </row>
    <row r="53" s="120" customFormat="1" ht="20.25" customHeight="1" spans="1:3">
      <c r="A53" s="122"/>
      <c r="B53" s="122"/>
      <c r="C53" s="122"/>
    </row>
    <row r="54" s="121" customFormat="1" ht="20.25" customHeight="1" spans="1:4">
      <c r="A54" s="122"/>
      <c r="B54" s="122"/>
      <c r="C54" s="122"/>
      <c r="D54" s="120"/>
    </row>
  </sheetData>
  <mergeCells count="2">
    <mergeCell ref="A2:D2"/>
    <mergeCell ref="A4:D4"/>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8"/>
  <sheetViews>
    <sheetView workbookViewId="0">
      <selection activeCell="H9" sqref="H9"/>
    </sheetView>
  </sheetViews>
  <sheetFormatPr defaultColWidth="9.69166666666667" defaultRowHeight="14.25" outlineLevelCol="2"/>
  <cols>
    <col min="1" max="1" width="9.69166666666667" style="11"/>
    <col min="2" max="2" width="58.1416666666667" style="11" customWidth="1"/>
    <col min="3" max="3" width="18" style="11" customWidth="1"/>
    <col min="4" max="257" width="9.69166666666667" style="11" customWidth="1"/>
    <col min="258" max="16384" width="9.69166666666667" style="11"/>
  </cols>
  <sheetData>
    <row r="1" spans="1:3">
      <c r="A1" s="117" t="s">
        <v>1346</v>
      </c>
      <c r="B1" s="117"/>
      <c r="C1" s="117"/>
    </row>
    <row r="2" s="11" customFormat="1" ht="48.75" customHeight="1" spans="1:3">
      <c r="A2" s="79" t="s">
        <v>1347</v>
      </c>
      <c r="B2" s="79"/>
      <c r="C2" s="79"/>
    </row>
    <row r="3" s="11" customFormat="1" ht="15.6" customHeight="1" spans="1:3">
      <c r="A3" s="118" t="s">
        <v>1124</v>
      </c>
      <c r="B3" s="118"/>
      <c r="C3" s="118"/>
    </row>
    <row r="4" s="11" customFormat="1" ht="17.1" customHeight="1" spans="1:3">
      <c r="A4" s="80" t="s">
        <v>105</v>
      </c>
      <c r="B4" s="80" t="s">
        <v>106</v>
      </c>
      <c r="C4" s="80" t="s">
        <v>30</v>
      </c>
    </row>
    <row r="5" s="11" customFormat="1" ht="17.1" customHeight="1" spans="1:3">
      <c r="A5" s="116"/>
      <c r="B5" s="80" t="s">
        <v>1348</v>
      </c>
      <c r="C5" s="119">
        <f>SUM(C6,C14,C30,C42,C53,C111,C135,C178,C183,C187,C214,C231,C248)</f>
        <v>96514</v>
      </c>
    </row>
    <row r="6" s="11" customFormat="1" ht="17.1" customHeight="1" spans="1:3">
      <c r="A6" s="6">
        <v>206</v>
      </c>
      <c r="B6" s="86" t="s">
        <v>387</v>
      </c>
      <c r="C6" s="119">
        <f>C7</f>
        <v>0</v>
      </c>
    </row>
    <row r="7" s="11" customFormat="1" ht="17.1" customHeight="1" spans="1:3">
      <c r="A7" s="6">
        <v>20610</v>
      </c>
      <c r="B7" s="86" t="s">
        <v>1349</v>
      </c>
      <c r="C7" s="119">
        <f>SUM(C8:C13)</f>
        <v>0</v>
      </c>
    </row>
    <row r="8" s="11" customFormat="1" ht="17.1" customHeight="1" spans="1:3">
      <c r="A8" s="6">
        <v>2061001</v>
      </c>
      <c r="B8" s="84" t="s">
        <v>1350</v>
      </c>
      <c r="C8" s="119">
        <v>0</v>
      </c>
    </row>
    <row r="9" s="11" customFormat="1" ht="17.1" customHeight="1" spans="1:3">
      <c r="A9" s="6">
        <v>2061002</v>
      </c>
      <c r="B9" s="84" t="s">
        <v>1351</v>
      </c>
      <c r="C9" s="119">
        <v>0</v>
      </c>
    </row>
    <row r="10" s="11" customFormat="1" ht="17.1" customHeight="1" spans="1:3">
      <c r="A10" s="6">
        <v>2061003</v>
      </c>
      <c r="B10" s="84" t="s">
        <v>1352</v>
      </c>
      <c r="C10" s="119">
        <v>0</v>
      </c>
    </row>
    <row r="11" s="11" customFormat="1" ht="17.1" customHeight="1" spans="1:3">
      <c r="A11" s="6">
        <v>2061004</v>
      </c>
      <c r="B11" s="84" t="s">
        <v>1353</v>
      </c>
      <c r="C11" s="119">
        <v>0</v>
      </c>
    </row>
    <row r="12" s="11" customFormat="1" ht="17.1" customHeight="1" spans="1:3">
      <c r="A12" s="6">
        <v>2061005</v>
      </c>
      <c r="B12" s="84" t="s">
        <v>1354</v>
      </c>
      <c r="C12" s="119">
        <v>0</v>
      </c>
    </row>
    <row r="13" s="11" customFormat="1" ht="17.1" customHeight="1" spans="1:3">
      <c r="A13" s="6">
        <v>2061099</v>
      </c>
      <c r="B13" s="84" t="s">
        <v>1355</v>
      </c>
      <c r="C13" s="119">
        <v>0</v>
      </c>
    </row>
    <row r="14" s="11" customFormat="1" ht="17.1" customHeight="1" spans="1:3">
      <c r="A14" s="6">
        <v>207</v>
      </c>
      <c r="B14" s="86" t="s">
        <v>436</v>
      </c>
      <c r="C14" s="119">
        <f>SUM(C15,C21,C27)</f>
        <v>3</v>
      </c>
    </row>
    <row r="15" s="11" customFormat="1" ht="17.1" customHeight="1" spans="1:3">
      <c r="A15" s="6">
        <v>20707</v>
      </c>
      <c r="B15" s="86" t="s">
        <v>1356</v>
      </c>
      <c r="C15" s="119">
        <f>SUM(C16:C20)</f>
        <v>3</v>
      </c>
    </row>
    <row r="16" s="11" customFormat="1" ht="17.1" customHeight="1" spans="1:3">
      <c r="A16" s="6">
        <v>2070701</v>
      </c>
      <c r="B16" s="84" t="s">
        <v>1357</v>
      </c>
      <c r="C16" s="119">
        <v>0</v>
      </c>
    </row>
    <row r="17" s="11" customFormat="1" ht="17.1" customHeight="1" spans="1:3">
      <c r="A17" s="6">
        <v>2070702</v>
      </c>
      <c r="B17" s="84" t="s">
        <v>1358</v>
      </c>
      <c r="C17" s="119">
        <v>0</v>
      </c>
    </row>
    <row r="18" s="11" customFormat="1" ht="17.1" customHeight="1" spans="1:3">
      <c r="A18" s="6">
        <v>2070703</v>
      </c>
      <c r="B18" s="84" t="s">
        <v>1359</v>
      </c>
      <c r="C18" s="119">
        <v>0</v>
      </c>
    </row>
    <row r="19" s="11" customFormat="1" ht="17.1" customHeight="1" spans="1:3">
      <c r="A19" s="6">
        <v>2070704</v>
      </c>
      <c r="B19" s="84" t="s">
        <v>1360</v>
      </c>
      <c r="C19" s="119">
        <v>0</v>
      </c>
    </row>
    <row r="20" s="11" customFormat="1" ht="17.1" customHeight="1" spans="1:3">
      <c r="A20" s="6">
        <v>2070799</v>
      </c>
      <c r="B20" s="84" t="s">
        <v>1361</v>
      </c>
      <c r="C20" s="119">
        <v>3</v>
      </c>
    </row>
    <row r="21" s="11" customFormat="1" ht="17.1" customHeight="1" spans="1:3">
      <c r="A21" s="6">
        <v>20709</v>
      </c>
      <c r="B21" s="86" t="s">
        <v>1362</v>
      </c>
      <c r="C21" s="119">
        <f>SUM(C22:C26)</f>
        <v>0</v>
      </c>
    </row>
    <row r="22" s="11" customFormat="1" ht="17.1" customHeight="1" spans="1:3">
      <c r="A22" s="6">
        <v>2070901</v>
      </c>
      <c r="B22" s="84" t="s">
        <v>1363</v>
      </c>
      <c r="C22" s="119">
        <v>0</v>
      </c>
    </row>
    <row r="23" s="11" customFormat="1" ht="17.1" customHeight="1" spans="1:3">
      <c r="A23" s="6">
        <v>2070902</v>
      </c>
      <c r="B23" s="84" t="s">
        <v>1364</v>
      </c>
      <c r="C23" s="119">
        <v>0</v>
      </c>
    </row>
    <row r="24" s="11" customFormat="1" ht="17.1" customHeight="1" spans="1:3">
      <c r="A24" s="6">
        <v>2070903</v>
      </c>
      <c r="B24" s="84" t="s">
        <v>1365</v>
      </c>
      <c r="C24" s="119">
        <v>0</v>
      </c>
    </row>
    <row r="25" s="11" customFormat="1" ht="17.1" customHeight="1" spans="1:3">
      <c r="A25" s="6">
        <v>2070904</v>
      </c>
      <c r="B25" s="84" t="s">
        <v>1366</v>
      </c>
      <c r="C25" s="119">
        <v>0</v>
      </c>
    </row>
    <row r="26" s="11" customFormat="1" ht="17.1" customHeight="1" spans="1:3">
      <c r="A26" s="6">
        <v>2070999</v>
      </c>
      <c r="B26" s="84" t="s">
        <v>1367</v>
      </c>
      <c r="C26" s="119">
        <v>0</v>
      </c>
    </row>
    <row r="27" s="11" customFormat="1" ht="17.1" customHeight="1" spans="1:3">
      <c r="A27" s="6">
        <v>20710</v>
      </c>
      <c r="B27" s="86" t="s">
        <v>1368</v>
      </c>
      <c r="C27" s="119">
        <f>SUM(C28:C29)</f>
        <v>0</v>
      </c>
    </row>
    <row r="28" s="11" customFormat="1" ht="17.1" customHeight="1" spans="1:3">
      <c r="A28" s="6">
        <v>2071001</v>
      </c>
      <c r="B28" s="84" t="s">
        <v>1369</v>
      </c>
      <c r="C28" s="119">
        <v>0</v>
      </c>
    </row>
    <row r="29" s="11" customFormat="1" ht="17.1" customHeight="1" spans="1:3">
      <c r="A29" s="6">
        <v>2071099</v>
      </c>
      <c r="B29" s="84" t="s">
        <v>1370</v>
      </c>
      <c r="C29" s="119">
        <v>0</v>
      </c>
    </row>
    <row r="30" s="11" customFormat="1" ht="17.1" customHeight="1" spans="1:3">
      <c r="A30" s="6">
        <v>208</v>
      </c>
      <c r="B30" s="86" t="s">
        <v>478</v>
      </c>
      <c r="C30" s="119">
        <f>SUM(C31,C35,C39)</f>
        <v>1341</v>
      </c>
    </row>
    <row r="31" s="11" customFormat="1" ht="17.1" customHeight="1" spans="1:3">
      <c r="A31" s="6">
        <v>20822</v>
      </c>
      <c r="B31" s="86" t="s">
        <v>1371</v>
      </c>
      <c r="C31" s="119">
        <f>SUM(C32:C34)</f>
        <v>1341</v>
      </c>
    </row>
    <row r="32" s="11" customFormat="1" ht="17.1" customHeight="1" spans="1:3">
      <c r="A32" s="6">
        <v>2082201</v>
      </c>
      <c r="B32" s="84" t="s">
        <v>1372</v>
      </c>
      <c r="C32" s="119">
        <v>654</v>
      </c>
    </row>
    <row r="33" s="11" customFormat="1" ht="17.1" customHeight="1" spans="1:3">
      <c r="A33" s="6">
        <v>2082202</v>
      </c>
      <c r="B33" s="84" t="s">
        <v>1373</v>
      </c>
      <c r="C33" s="119">
        <v>578</v>
      </c>
    </row>
    <row r="34" s="11" customFormat="1" ht="17.1" customHeight="1" spans="1:3">
      <c r="A34" s="6">
        <v>2082299</v>
      </c>
      <c r="B34" s="84" t="s">
        <v>1374</v>
      </c>
      <c r="C34" s="119">
        <v>109</v>
      </c>
    </row>
    <row r="35" s="11" customFormat="1" ht="17.1" customHeight="1" spans="1:3">
      <c r="A35" s="6">
        <v>20823</v>
      </c>
      <c r="B35" s="86" t="s">
        <v>1375</v>
      </c>
      <c r="C35" s="119">
        <f>SUM(C36:C38)</f>
        <v>0</v>
      </c>
    </row>
    <row r="36" s="11" customFormat="1" ht="17.1" customHeight="1" spans="1:3">
      <c r="A36" s="6">
        <v>2082301</v>
      </c>
      <c r="B36" s="84" t="s">
        <v>1372</v>
      </c>
      <c r="C36" s="119">
        <v>0</v>
      </c>
    </row>
    <row r="37" s="11" customFormat="1" ht="17.1" customHeight="1" spans="1:3">
      <c r="A37" s="6">
        <v>2082302</v>
      </c>
      <c r="B37" s="84" t="s">
        <v>1373</v>
      </c>
      <c r="C37" s="119">
        <v>0</v>
      </c>
    </row>
    <row r="38" s="11" customFormat="1" ht="17.1" customHeight="1" spans="1:3">
      <c r="A38" s="6">
        <v>2082399</v>
      </c>
      <c r="B38" s="84" t="s">
        <v>1376</v>
      </c>
      <c r="C38" s="119">
        <v>0</v>
      </c>
    </row>
    <row r="39" s="11" customFormat="1" ht="17.1" customHeight="1" spans="1:3">
      <c r="A39" s="6">
        <v>20829</v>
      </c>
      <c r="B39" s="86" t="s">
        <v>1377</v>
      </c>
      <c r="C39" s="119">
        <f>SUM(C40:C41)</f>
        <v>0</v>
      </c>
    </row>
    <row r="40" s="11" customFormat="1" ht="17.1" customHeight="1" spans="1:3">
      <c r="A40" s="6">
        <v>2082901</v>
      </c>
      <c r="B40" s="84" t="s">
        <v>1373</v>
      </c>
      <c r="C40" s="119">
        <v>0</v>
      </c>
    </row>
    <row r="41" s="11" customFormat="1" ht="17.1" customHeight="1" spans="1:3">
      <c r="A41" s="6">
        <v>2082999</v>
      </c>
      <c r="B41" s="84" t="s">
        <v>1378</v>
      </c>
      <c r="C41" s="119">
        <v>0</v>
      </c>
    </row>
    <row r="42" s="11" customFormat="1" ht="17.1" customHeight="1" spans="1:3">
      <c r="A42" s="6">
        <v>211</v>
      </c>
      <c r="B42" s="86" t="s">
        <v>652</v>
      </c>
      <c r="C42" s="119">
        <f>SUM(C43,C48)</f>
        <v>0</v>
      </c>
    </row>
    <row r="43" s="11" customFormat="1" ht="17.1" customHeight="1" spans="1:3">
      <c r="A43" s="6">
        <v>21160</v>
      </c>
      <c r="B43" s="86" t="s">
        <v>1379</v>
      </c>
      <c r="C43" s="119">
        <f>SUM(C44:C47)</f>
        <v>0</v>
      </c>
    </row>
    <row r="44" s="11" customFormat="1" ht="17.1" customHeight="1" spans="1:3">
      <c r="A44" s="6">
        <v>2116001</v>
      </c>
      <c r="B44" s="84" t="s">
        <v>1380</v>
      </c>
      <c r="C44" s="119">
        <v>0</v>
      </c>
    </row>
    <row r="45" s="11" customFormat="1" ht="17.1" customHeight="1" spans="1:3">
      <c r="A45" s="6">
        <v>2116002</v>
      </c>
      <c r="B45" s="84" t="s">
        <v>1381</v>
      </c>
      <c r="C45" s="119">
        <v>0</v>
      </c>
    </row>
    <row r="46" s="11" customFormat="1" ht="17.1" customHeight="1" spans="1:3">
      <c r="A46" s="6">
        <v>2116003</v>
      </c>
      <c r="B46" s="84" t="s">
        <v>1382</v>
      </c>
      <c r="C46" s="119">
        <v>0</v>
      </c>
    </row>
    <row r="47" s="11" customFormat="1" ht="17.1" customHeight="1" spans="1:3">
      <c r="A47" s="6">
        <v>2116099</v>
      </c>
      <c r="B47" s="84" t="s">
        <v>1383</v>
      </c>
      <c r="C47" s="119">
        <v>0</v>
      </c>
    </row>
    <row r="48" s="11" customFormat="1" ht="17.1" customHeight="1" spans="1:3">
      <c r="A48" s="6">
        <v>21161</v>
      </c>
      <c r="B48" s="86" t="s">
        <v>1384</v>
      </c>
      <c r="C48" s="119">
        <f>SUM(C49:C52)</f>
        <v>0</v>
      </c>
    </row>
    <row r="49" s="11" customFormat="1" ht="17.1" customHeight="1" spans="1:3">
      <c r="A49" s="6">
        <v>2116101</v>
      </c>
      <c r="B49" s="84" t="s">
        <v>1385</v>
      </c>
      <c r="C49" s="119">
        <v>0</v>
      </c>
    </row>
    <row r="50" s="11" customFormat="1" ht="17.1" customHeight="1" spans="1:3">
      <c r="A50" s="6">
        <v>2116102</v>
      </c>
      <c r="B50" s="84" t="s">
        <v>1386</v>
      </c>
      <c r="C50" s="119">
        <v>0</v>
      </c>
    </row>
    <row r="51" s="11" customFormat="1" ht="17.1" customHeight="1" spans="1:3">
      <c r="A51" s="6">
        <v>2116103</v>
      </c>
      <c r="B51" s="84" t="s">
        <v>1387</v>
      </c>
      <c r="C51" s="119">
        <v>0</v>
      </c>
    </row>
    <row r="52" s="11" customFormat="1" ht="17.1" customHeight="1" spans="1:3">
      <c r="A52" s="6">
        <v>2116104</v>
      </c>
      <c r="B52" s="84" t="s">
        <v>1388</v>
      </c>
      <c r="C52" s="119">
        <v>0</v>
      </c>
    </row>
    <row r="53" s="11" customFormat="1" ht="17.1" customHeight="1" spans="1:3">
      <c r="A53" s="6">
        <v>212</v>
      </c>
      <c r="B53" s="86" t="s">
        <v>721</v>
      </c>
      <c r="C53" s="119">
        <f>SUM(C54,C70,C74:C75,C81,C85,C89,C93,C99,C102)</f>
        <v>37060</v>
      </c>
    </row>
    <row r="54" s="11" customFormat="1" ht="17.1" customHeight="1" spans="1:3">
      <c r="A54" s="6">
        <v>21208</v>
      </c>
      <c r="B54" s="86" t="s">
        <v>1389</v>
      </c>
      <c r="C54" s="119">
        <f>SUM(C55:C69)</f>
        <v>35803</v>
      </c>
    </row>
    <row r="55" s="11" customFormat="1" ht="17.1" customHeight="1" spans="1:3">
      <c r="A55" s="6">
        <v>2120801</v>
      </c>
      <c r="B55" s="84" t="s">
        <v>1390</v>
      </c>
      <c r="C55" s="119">
        <v>12388</v>
      </c>
    </row>
    <row r="56" s="11" customFormat="1" ht="17.1" customHeight="1" spans="1:3">
      <c r="A56" s="6">
        <v>2120802</v>
      </c>
      <c r="B56" s="84" t="s">
        <v>1391</v>
      </c>
      <c r="C56" s="119">
        <v>0</v>
      </c>
    </row>
    <row r="57" s="11" customFormat="1" ht="17.1" customHeight="1" spans="1:3">
      <c r="A57" s="6">
        <v>2120803</v>
      </c>
      <c r="B57" s="84" t="s">
        <v>1392</v>
      </c>
      <c r="C57" s="119">
        <v>0</v>
      </c>
    </row>
    <row r="58" s="11" customFormat="1" ht="17.1" customHeight="1" spans="1:3">
      <c r="A58" s="6">
        <v>2120804</v>
      </c>
      <c r="B58" s="84" t="s">
        <v>1393</v>
      </c>
      <c r="C58" s="119">
        <v>14</v>
      </c>
    </row>
    <row r="59" s="11" customFormat="1" ht="17.1" customHeight="1" spans="1:3">
      <c r="A59" s="6">
        <v>2120805</v>
      </c>
      <c r="B59" s="84" t="s">
        <v>1394</v>
      </c>
      <c r="C59" s="119">
        <v>0</v>
      </c>
    </row>
    <row r="60" s="11" customFormat="1" ht="17.1" customHeight="1" spans="1:3">
      <c r="A60" s="6">
        <v>2120806</v>
      </c>
      <c r="B60" s="84" t="s">
        <v>1395</v>
      </c>
      <c r="C60" s="119">
        <v>0</v>
      </c>
    </row>
    <row r="61" s="11" customFormat="1" ht="17.1" customHeight="1" spans="1:3">
      <c r="A61" s="6">
        <v>2120807</v>
      </c>
      <c r="B61" s="84" t="s">
        <v>1396</v>
      </c>
      <c r="C61" s="119">
        <v>0</v>
      </c>
    </row>
    <row r="62" s="11" customFormat="1" ht="17.1" customHeight="1" spans="1:3">
      <c r="A62" s="6">
        <v>2120809</v>
      </c>
      <c r="B62" s="84" t="s">
        <v>1397</v>
      </c>
      <c r="C62" s="119">
        <v>0</v>
      </c>
    </row>
    <row r="63" s="11" customFormat="1" ht="17.1" customHeight="1" spans="1:3">
      <c r="A63" s="6">
        <v>2120810</v>
      </c>
      <c r="B63" s="84" t="s">
        <v>1398</v>
      </c>
      <c r="C63" s="119">
        <v>0</v>
      </c>
    </row>
    <row r="64" s="11" customFormat="1" ht="17.1" customHeight="1" spans="1:3">
      <c r="A64" s="6">
        <v>2120811</v>
      </c>
      <c r="B64" s="84" t="s">
        <v>1399</v>
      </c>
      <c r="C64" s="119">
        <v>0</v>
      </c>
    </row>
    <row r="65" s="11" customFormat="1" ht="17.1" customHeight="1" spans="1:3">
      <c r="A65" s="6">
        <v>2120813</v>
      </c>
      <c r="B65" s="84" t="s">
        <v>1016</v>
      </c>
      <c r="C65" s="119">
        <v>0</v>
      </c>
    </row>
    <row r="66" s="11" customFormat="1" ht="17.1" customHeight="1" spans="1:3">
      <c r="A66" s="6">
        <v>2120814</v>
      </c>
      <c r="B66" s="84" t="s">
        <v>1400</v>
      </c>
      <c r="C66" s="119">
        <v>0</v>
      </c>
    </row>
    <row r="67" s="11" customFormat="1" ht="17.1" customHeight="1" spans="1:3">
      <c r="A67" s="6">
        <v>2120815</v>
      </c>
      <c r="B67" s="84" t="s">
        <v>1401</v>
      </c>
      <c r="C67" s="119">
        <v>0</v>
      </c>
    </row>
    <row r="68" s="11" customFormat="1" ht="17.1" customHeight="1" spans="1:3">
      <c r="A68" s="6">
        <v>2120816</v>
      </c>
      <c r="B68" s="84" t="s">
        <v>1402</v>
      </c>
      <c r="C68" s="119">
        <v>7198</v>
      </c>
    </row>
    <row r="69" s="11" customFormat="1" ht="17.1" customHeight="1" spans="1:3">
      <c r="A69" s="6">
        <v>2120899</v>
      </c>
      <c r="B69" s="84" t="s">
        <v>1403</v>
      </c>
      <c r="C69" s="119">
        <v>16203</v>
      </c>
    </row>
    <row r="70" s="11" customFormat="1" ht="17.1" customHeight="1" spans="1:3">
      <c r="A70" s="6">
        <v>21210</v>
      </c>
      <c r="B70" s="86" t="s">
        <v>1404</v>
      </c>
      <c r="C70" s="119">
        <f>SUM(C71:C73)</f>
        <v>0</v>
      </c>
    </row>
    <row r="71" s="11" customFormat="1" ht="17.1" customHeight="1" spans="1:3">
      <c r="A71" s="6">
        <v>2121001</v>
      </c>
      <c r="B71" s="84" t="s">
        <v>1390</v>
      </c>
      <c r="C71" s="119">
        <v>0</v>
      </c>
    </row>
    <row r="72" s="11" customFormat="1" ht="17.1" customHeight="1" spans="1:3">
      <c r="A72" s="6">
        <v>2121002</v>
      </c>
      <c r="B72" s="84" t="s">
        <v>1391</v>
      </c>
      <c r="C72" s="119">
        <v>0</v>
      </c>
    </row>
    <row r="73" s="11" customFormat="1" ht="17.1" customHeight="1" spans="1:3">
      <c r="A73" s="6">
        <v>2121099</v>
      </c>
      <c r="B73" s="84" t="s">
        <v>1405</v>
      </c>
      <c r="C73" s="119">
        <v>0</v>
      </c>
    </row>
    <row r="74" s="11" customFormat="1" ht="17.1" customHeight="1" spans="1:3">
      <c r="A74" s="6">
        <v>21211</v>
      </c>
      <c r="B74" s="86" t="s">
        <v>1406</v>
      </c>
      <c r="C74" s="119">
        <v>0</v>
      </c>
    </row>
    <row r="75" s="11" customFormat="1" ht="17.1" customHeight="1" spans="1:3">
      <c r="A75" s="6">
        <v>21213</v>
      </c>
      <c r="B75" s="86" t="s">
        <v>1407</v>
      </c>
      <c r="C75" s="119">
        <f>SUM(C76:C80)</f>
        <v>307</v>
      </c>
    </row>
    <row r="76" s="11" customFormat="1" ht="17.1" customHeight="1" spans="1:3">
      <c r="A76" s="6">
        <v>2121301</v>
      </c>
      <c r="B76" s="84" t="s">
        <v>1408</v>
      </c>
      <c r="C76" s="119">
        <v>307</v>
      </c>
    </row>
    <row r="77" s="11" customFormat="1" ht="17.1" customHeight="1" spans="1:3">
      <c r="A77" s="6">
        <v>2121302</v>
      </c>
      <c r="B77" s="84" t="s">
        <v>1409</v>
      </c>
      <c r="C77" s="119">
        <v>0</v>
      </c>
    </row>
    <row r="78" s="11" customFormat="1" ht="17.1" customHeight="1" spans="1:3">
      <c r="A78" s="6">
        <v>2121303</v>
      </c>
      <c r="B78" s="84" t="s">
        <v>1410</v>
      </c>
      <c r="C78" s="119">
        <v>0</v>
      </c>
    </row>
    <row r="79" s="11" customFormat="1" ht="17.1" customHeight="1" spans="1:3">
      <c r="A79" s="6">
        <v>2121304</v>
      </c>
      <c r="B79" s="84" t="s">
        <v>1411</v>
      </c>
      <c r="C79" s="119">
        <v>0</v>
      </c>
    </row>
    <row r="80" s="11" customFormat="1" ht="17.1" customHeight="1" spans="1:3">
      <c r="A80" s="6">
        <v>2121399</v>
      </c>
      <c r="B80" s="84" t="s">
        <v>1412</v>
      </c>
      <c r="C80" s="119">
        <v>0</v>
      </c>
    </row>
    <row r="81" s="11" customFormat="1" ht="17.1" customHeight="1" spans="1:3">
      <c r="A81" s="6">
        <v>21214</v>
      </c>
      <c r="B81" s="86" t="s">
        <v>1413</v>
      </c>
      <c r="C81" s="119">
        <f>SUM(C82:C84)</f>
        <v>950</v>
      </c>
    </row>
    <row r="82" s="11" customFormat="1" ht="17.1" customHeight="1" spans="1:3">
      <c r="A82" s="6">
        <v>2121401</v>
      </c>
      <c r="B82" s="84" t="s">
        <v>1414</v>
      </c>
      <c r="C82" s="119">
        <v>950</v>
      </c>
    </row>
    <row r="83" s="11" customFormat="1" ht="17.1" customHeight="1" spans="1:3">
      <c r="A83" s="6">
        <v>2121402</v>
      </c>
      <c r="B83" s="84" t="s">
        <v>1415</v>
      </c>
      <c r="C83" s="119">
        <v>0</v>
      </c>
    </row>
    <row r="84" s="11" customFormat="1" ht="17.1" customHeight="1" spans="1:3">
      <c r="A84" s="6">
        <v>2121499</v>
      </c>
      <c r="B84" s="84" t="s">
        <v>1416</v>
      </c>
      <c r="C84" s="119">
        <v>0</v>
      </c>
    </row>
    <row r="85" s="11" customFormat="1" ht="17.1" customHeight="1" spans="1:3">
      <c r="A85" s="6">
        <v>21215</v>
      </c>
      <c r="B85" s="86" t="s">
        <v>1417</v>
      </c>
      <c r="C85" s="119">
        <f>SUM(C86:C88)</f>
        <v>0</v>
      </c>
    </row>
    <row r="86" s="11" customFormat="1" ht="17.1" customHeight="1" spans="1:3">
      <c r="A86" s="6">
        <v>2121501</v>
      </c>
      <c r="B86" s="84" t="s">
        <v>1418</v>
      </c>
      <c r="C86" s="119">
        <v>0</v>
      </c>
    </row>
    <row r="87" s="11" customFormat="1" ht="17.1" customHeight="1" spans="1:3">
      <c r="A87" s="6">
        <v>2121502</v>
      </c>
      <c r="B87" s="84" t="s">
        <v>1419</v>
      </c>
      <c r="C87" s="119">
        <v>0</v>
      </c>
    </row>
    <row r="88" s="11" customFormat="1" ht="17.1" customHeight="1" spans="1:3">
      <c r="A88" s="6">
        <v>2121599</v>
      </c>
      <c r="B88" s="84" t="s">
        <v>1420</v>
      </c>
      <c r="C88" s="119">
        <v>0</v>
      </c>
    </row>
    <row r="89" s="11" customFormat="1" ht="17.1" customHeight="1" spans="1:3">
      <c r="A89" s="6">
        <v>21216</v>
      </c>
      <c r="B89" s="86" t="s">
        <v>1421</v>
      </c>
      <c r="C89" s="119">
        <f>SUM(C90:C92)</f>
        <v>0</v>
      </c>
    </row>
    <row r="90" s="11" customFormat="1" ht="17.1" customHeight="1" spans="1:3">
      <c r="A90" s="6">
        <v>2121601</v>
      </c>
      <c r="B90" s="84" t="s">
        <v>1418</v>
      </c>
      <c r="C90" s="119">
        <v>0</v>
      </c>
    </row>
    <row r="91" s="11" customFormat="1" ht="17.1" customHeight="1" spans="1:3">
      <c r="A91" s="6">
        <v>2121602</v>
      </c>
      <c r="B91" s="84" t="s">
        <v>1419</v>
      </c>
      <c r="C91" s="119">
        <v>0</v>
      </c>
    </row>
    <row r="92" s="11" customFormat="1" ht="17.1" customHeight="1" spans="1:3">
      <c r="A92" s="6">
        <v>2121699</v>
      </c>
      <c r="B92" s="84" t="s">
        <v>1422</v>
      </c>
      <c r="C92" s="119">
        <v>0</v>
      </c>
    </row>
    <row r="93" s="11" customFormat="1" ht="17.1" customHeight="1" spans="1:3">
      <c r="A93" s="6">
        <v>21217</v>
      </c>
      <c r="B93" s="86" t="s">
        <v>1423</v>
      </c>
      <c r="C93" s="119">
        <f>SUM(C94:C98)</f>
        <v>0</v>
      </c>
    </row>
    <row r="94" s="11" customFormat="1" ht="17.1" customHeight="1" spans="1:3">
      <c r="A94" s="6">
        <v>2121701</v>
      </c>
      <c r="B94" s="84" t="s">
        <v>1424</v>
      </c>
      <c r="C94" s="119">
        <v>0</v>
      </c>
    </row>
    <row r="95" s="11" customFormat="1" ht="17.1" customHeight="1" spans="1:3">
      <c r="A95" s="6">
        <v>2121702</v>
      </c>
      <c r="B95" s="84" t="s">
        <v>1425</v>
      </c>
      <c r="C95" s="119">
        <v>0</v>
      </c>
    </row>
    <row r="96" s="11" customFormat="1" ht="17.1" customHeight="1" spans="1:3">
      <c r="A96" s="6">
        <v>2121703</v>
      </c>
      <c r="B96" s="84" t="s">
        <v>1426</v>
      </c>
      <c r="C96" s="119">
        <v>0</v>
      </c>
    </row>
    <row r="97" s="11" customFormat="1" ht="17.1" customHeight="1" spans="1:3">
      <c r="A97" s="6">
        <v>2121704</v>
      </c>
      <c r="B97" s="84" t="s">
        <v>1427</v>
      </c>
      <c r="C97" s="119">
        <v>0</v>
      </c>
    </row>
    <row r="98" s="11" customFormat="1" ht="17.1" customHeight="1" spans="1:3">
      <c r="A98" s="6">
        <v>2121799</v>
      </c>
      <c r="B98" s="84" t="s">
        <v>1428</v>
      </c>
      <c r="C98" s="119">
        <v>0</v>
      </c>
    </row>
    <row r="99" s="11" customFormat="1" ht="17.1" customHeight="1" spans="1:3">
      <c r="A99" s="6">
        <v>21218</v>
      </c>
      <c r="B99" s="86" t="s">
        <v>1429</v>
      </c>
      <c r="C99" s="119">
        <f>SUM(C100:C101)</f>
        <v>0</v>
      </c>
    </row>
    <row r="100" s="11" customFormat="1" ht="17.1" customHeight="1" spans="1:3">
      <c r="A100" s="6">
        <v>2121801</v>
      </c>
      <c r="B100" s="84" t="s">
        <v>1430</v>
      </c>
      <c r="C100" s="119">
        <v>0</v>
      </c>
    </row>
    <row r="101" s="11" customFormat="1" ht="17.1" customHeight="1" spans="1:3">
      <c r="A101" s="6">
        <v>2121899</v>
      </c>
      <c r="B101" s="84" t="s">
        <v>1431</v>
      </c>
      <c r="C101" s="119">
        <v>0</v>
      </c>
    </row>
    <row r="102" s="11" customFormat="1" ht="17.1" customHeight="1" spans="1:3">
      <c r="A102" s="6">
        <v>21219</v>
      </c>
      <c r="B102" s="86" t="s">
        <v>1432</v>
      </c>
      <c r="C102" s="119">
        <f>SUM(C103:C110)</f>
        <v>0</v>
      </c>
    </row>
    <row r="103" s="11" customFormat="1" ht="17.1" customHeight="1" spans="1:3">
      <c r="A103" s="6">
        <v>2121901</v>
      </c>
      <c r="B103" s="84" t="s">
        <v>1418</v>
      </c>
      <c r="C103" s="119">
        <v>0</v>
      </c>
    </row>
    <row r="104" s="11" customFormat="1" ht="17.1" customHeight="1" spans="1:3">
      <c r="A104" s="6">
        <v>2121902</v>
      </c>
      <c r="B104" s="84" t="s">
        <v>1419</v>
      </c>
      <c r="C104" s="119">
        <v>0</v>
      </c>
    </row>
    <row r="105" s="11" customFormat="1" ht="17.1" customHeight="1" spans="1:3">
      <c r="A105" s="6">
        <v>2121903</v>
      </c>
      <c r="B105" s="84" t="s">
        <v>1433</v>
      </c>
      <c r="C105" s="119">
        <v>0</v>
      </c>
    </row>
    <row r="106" s="11" customFormat="1" ht="17.1" customHeight="1" spans="1:3">
      <c r="A106" s="6">
        <v>2121904</v>
      </c>
      <c r="B106" s="84" t="s">
        <v>1434</v>
      </c>
      <c r="C106" s="119">
        <v>0</v>
      </c>
    </row>
    <row r="107" s="11" customFormat="1" ht="17.1" customHeight="1" spans="1:3">
      <c r="A107" s="6">
        <v>2121905</v>
      </c>
      <c r="B107" s="84" t="s">
        <v>1435</v>
      </c>
      <c r="C107" s="119">
        <v>0</v>
      </c>
    </row>
    <row r="108" s="11" customFormat="1" ht="17.1" customHeight="1" spans="1:3">
      <c r="A108" s="6">
        <v>2121906</v>
      </c>
      <c r="B108" s="84" t="s">
        <v>1436</v>
      </c>
      <c r="C108" s="119">
        <v>0</v>
      </c>
    </row>
    <row r="109" s="11" customFormat="1" ht="17.1" customHeight="1" spans="1:3">
      <c r="A109" s="6">
        <v>2121907</v>
      </c>
      <c r="B109" s="84" t="s">
        <v>1437</v>
      </c>
      <c r="C109" s="119">
        <v>0</v>
      </c>
    </row>
    <row r="110" s="11" customFormat="1" ht="17.1" customHeight="1" spans="1:3">
      <c r="A110" s="6">
        <v>2121999</v>
      </c>
      <c r="B110" s="84" t="s">
        <v>1438</v>
      </c>
      <c r="C110" s="119">
        <v>0</v>
      </c>
    </row>
    <row r="111" s="11" customFormat="1" ht="17.1" customHeight="1" spans="1:3">
      <c r="A111" s="6">
        <v>213</v>
      </c>
      <c r="B111" s="86" t="s">
        <v>741</v>
      </c>
      <c r="C111" s="119">
        <f>SUM(C112,C117,C122,C127,C130)</f>
        <v>0</v>
      </c>
    </row>
    <row r="112" s="11" customFormat="1" ht="17.1" customHeight="1" spans="1:3">
      <c r="A112" s="6">
        <v>21366</v>
      </c>
      <c r="B112" s="86" t="s">
        <v>1439</v>
      </c>
      <c r="C112" s="119">
        <f>SUM(C113:C116)</f>
        <v>0</v>
      </c>
    </row>
    <row r="113" s="11" customFormat="1" ht="17.1" customHeight="1" spans="1:3">
      <c r="A113" s="6">
        <v>2136601</v>
      </c>
      <c r="B113" s="84" t="s">
        <v>1373</v>
      </c>
      <c r="C113" s="119">
        <v>0</v>
      </c>
    </row>
    <row r="114" s="11" customFormat="1" ht="17.1" customHeight="1" spans="1:3">
      <c r="A114" s="6">
        <v>2136602</v>
      </c>
      <c r="B114" s="84" t="s">
        <v>1440</v>
      </c>
      <c r="C114" s="119">
        <v>0</v>
      </c>
    </row>
    <row r="115" s="11" customFormat="1" ht="17.1" customHeight="1" spans="1:3">
      <c r="A115" s="6">
        <v>2136603</v>
      </c>
      <c r="B115" s="84" t="s">
        <v>1441</v>
      </c>
      <c r="C115" s="119">
        <v>0</v>
      </c>
    </row>
    <row r="116" s="11" customFormat="1" ht="17.1" customHeight="1" spans="1:3">
      <c r="A116" s="6">
        <v>2136699</v>
      </c>
      <c r="B116" s="84" t="s">
        <v>1442</v>
      </c>
      <c r="C116" s="119">
        <v>0</v>
      </c>
    </row>
    <row r="117" s="11" customFormat="1" ht="17.1" customHeight="1" spans="1:3">
      <c r="A117" s="6">
        <v>21367</v>
      </c>
      <c r="B117" s="86" t="s">
        <v>1443</v>
      </c>
      <c r="C117" s="119">
        <f>SUM(C118:C121)</f>
        <v>0</v>
      </c>
    </row>
    <row r="118" s="11" customFormat="1" ht="17.1" customHeight="1" spans="1:3">
      <c r="A118" s="6">
        <v>2136701</v>
      </c>
      <c r="B118" s="84" t="s">
        <v>1373</v>
      </c>
      <c r="C118" s="119">
        <v>0</v>
      </c>
    </row>
    <row r="119" s="11" customFormat="1" ht="17.1" customHeight="1" spans="1:3">
      <c r="A119" s="6">
        <v>2136702</v>
      </c>
      <c r="B119" s="84" t="s">
        <v>1440</v>
      </c>
      <c r="C119" s="119">
        <v>0</v>
      </c>
    </row>
    <row r="120" s="11" customFormat="1" ht="17.1" customHeight="1" spans="1:3">
      <c r="A120" s="6">
        <v>2136703</v>
      </c>
      <c r="B120" s="84" t="s">
        <v>1444</v>
      </c>
      <c r="C120" s="119">
        <v>0</v>
      </c>
    </row>
    <row r="121" s="11" customFormat="1" ht="17.1" customHeight="1" spans="1:3">
      <c r="A121" s="6">
        <v>2136799</v>
      </c>
      <c r="B121" s="84" t="s">
        <v>1445</v>
      </c>
      <c r="C121" s="119">
        <v>0</v>
      </c>
    </row>
    <row r="122" s="11" customFormat="1" ht="17.1" customHeight="1" spans="1:3">
      <c r="A122" s="6">
        <v>21369</v>
      </c>
      <c r="B122" s="86" t="s">
        <v>1446</v>
      </c>
      <c r="C122" s="119">
        <f>SUM(C123:C126)</f>
        <v>0</v>
      </c>
    </row>
    <row r="123" s="11" customFormat="1" ht="17.1" customHeight="1" spans="1:3">
      <c r="A123" s="6">
        <v>2136901</v>
      </c>
      <c r="B123" s="84" t="s">
        <v>803</v>
      </c>
      <c r="C123" s="119">
        <v>0</v>
      </c>
    </row>
    <row r="124" s="11" customFormat="1" ht="17.1" customHeight="1" spans="1:3">
      <c r="A124" s="6">
        <v>2136902</v>
      </c>
      <c r="B124" s="84" t="s">
        <v>1447</v>
      </c>
      <c r="C124" s="119">
        <v>0</v>
      </c>
    </row>
    <row r="125" s="11" customFormat="1" ht="17.1" customHeight="1" spans="1:3">
      <c r="A125" s="6">
        <v>2136903</v>
      </c>
      <c r="B125" s="84" t="s">
        <v>1448</v>
      </c>
      <c r="C125" s="119">
        <v>0</v>
      </c>
    </row>
    <row r="126" s="11" customFormat="1" ht="17.1" customHeight="1" spans="1:3">
      <c r="A126" s="6">
        <v>2136999</v>
      </c>
      <c r="B126" s="84" t="s">
        <v>1449</v>
      </c>
      <c r="C126" s="119">
        <v>0</v>
      </c>
    </row>
    <row r="127" s="11" customFormat="1" ht="17.1" customHeight="1" spans="1:3">
      <c r="A127" s="6">
        <v>21370</v>
      </c>
      <c r="B127" s="86" t="s">
        <v>1450</v>
      </c>
      <c r="C127" s="119">
        <f>SUM(C128:C129)</f>
        <v>0</v>
      </c>
    </row>
    <row r="128" s="11" customFormat="1" ht="17.1" customHeight="1" spans="1:3">
      <c r="A128" s="6">
        <v>2137001</v>
      </c>
      <c r="B128" s="84" t="s">
        <v>1451</v>
      </c>
      <c r="C128" s="119">
        <v>0</v>
      </c>
    </row>
    <row r="129" s="11" customFormat="1" ht="17.1" customHeight="1" spans="1:3">
      <c r="A129" s="6">
        <v>2137099</v>
      </c>
      <c r="B129" s="84" t="s">
        <v>1452</v>
      </c>
      <c r="C129" s="119">
        <v>0</v>
      </c>
    </row>
    <row r="130" s="11" customFormat="1" ht="17.1" customHeight="1" spans="1:3">
      <c r="A130" s="6">
        <v>21371</v>
      </c>
      <c r="B130" s="86" t="s">
        <v>1453</v>
      </c>
      <c r="C130" s="119">
        <f>SUM(C131:C134)</f>
        <v>0</v>
      </c>
    </row>
    <row r="131" s="11" customFormat="1" ht="17.1" customHeight="1" spans="1:3">
      <c r="A131" s="6">
        <v>2137101</v>
      </c>
      <c r="B131" s="84" t="s">
        <v>1454</v>
      </c>
      <c r="C131" s="119">
        <v>0</v>
      </c>
    </row>
    <row r="132" s="11" customFormat="1" ht="17.1" customHeight="1" spans="1:3">
      <c r="A132" s="6">
        <v>2137102</v>
      </c>
      <c r="B132" s="84" t="s">
        <v>1455</v>
      </c>
      <c r="C132" s="119">
        <v>0</v>
      </c>
    </row>
    <row r="133" s="11" customFormat="1" ht="17.1" customHeight="1" spans="1:3">
      <c r="A133" s="6">
        <v>2137103</v>
      </c>
      <c r="B133" s="84" t="s">
        <v>1456</v>
      </c>
      <c r="C133" s="119">
        <v>0</v>
      </c>
    </row>
    <row r="134" s="11" customFormat="1" ht="17.1" customHeight="1" spans="1:3">
      <c r="A134" s="6">
        <v>2137199</v>
      </c>
      <c r="B134" s="84" t="s">
        <v>1457</v>
      </c>
      <c r="C134" s="119">
        <v>0</v>
      </c>
    </row>
    <row r="135" s="11" customFormat="1" ht="17.1" customHeight="1" spans="1:3">
      <c r="A135" s="6">
        <v>214</v>
      </c>
      <c r="B135" s="86" t="s">
        <v>832</v>
      </c>
      <c r="C135" s="119">
        <f>SUM(C136,C141,C146,C155,C162,C171,C174,C177)</f>
        <v>0</v>
      </c>
    </row>
    <row r="136" s="11" customFormat="1" ht="17.1" customHeight="1" spans="1:3">
      <c r="A136" s="6">
        <v>21460</v>
      </c>
      <c r="B136" s="86" t="s">
        <v>1458</v>
      </c>
      <c r="C136" s="119">
        <f>SUM(C137:C140)</f>
        <v>0</v>
      </c>
    </row>
    <row r="137" s="11" customFormat="1" ht="17.1" customHeight="1" spans="1:3">
      <c r="A137" s="6">
        <v>2146001</v>
      </c>
      <c r="B137" s="84" t="s">
        <v>834</v>
      </c>
      <c r="C137" s="119">
        <v>0</v>
      </c>
    </row>
    <row r="138" s="11" customFormat="1" ht="17.1" customHeight="1" spans="1:3">
      <c r="A138" s="6">
        <v>2146002</v>
      </c>
      <c r="B138" s="84" t="s">
        <v>835</v>
      </c>
      <c r="C138" s="119">
        <v>0</v>
      </c>
    </row>
    <row r="139" s="11" customFormat="1" ht="17.1" customHeight="1" spans="1:3">
      <c r="A139" s="6">
        <v>2146003</v>
      </c>
      <c r="B139" s="84" t="s">
        <v>1459</v>
      </c>
      <c r="C139" s="119">
        <v>0</v>
      </c>
    </row>
    <row r="140" s="11" customFormat="1" ht="17.1" customHeight="1" spans="1:3">
      <c r="A140" s="6">
        <v>2146099</v>
      </c>
      <c r="B140" s="84" t="s">
        <v>1460</v>
      </c>
      <c r="C140" s="119">
        <v>0</v>
      </c>
    </row>
    <row r="141" s="11" customFormat="1" ht="17.1" customHeight="1" spans="1:3">
      <c r="A141" s="6">
        <v>21462</v>
      </c>
      <c r="B141" s="86" t="s">
        <v>1461</v>
      </c>
      <c r="C141" s="119">
        <f>SUM(C142:C145)</f>
        <v>0</v>
      </c>
    </row>
    <row r="142" s="11" customFormat="1" ht="17.1" customHeight="1" spans="1:3">
      <c r="A142" s="6">
        <v>2146201</v>
      </c>
      <c r="B142" s="84" t="s">
        <v>1459</v>
      </c>
      <c r="C142" s="119">
        <v>0</v>
      </c>
    </row>
    <row r="143" s="11" customFormat="1" ht="17.1" customHeight="1" spans="1:3">
      <c r="A143" s="6">
        <v>2146202</v>
      </c>
      <c r="B143" s="84" t="s">
        <v>1462</v>
      </c>
      <c r="C143" s="119">
        <v>0</v>
      </c>
    </row>
    <row r="144" s="11" customFormat="1" ht="17.1" customHeight="1" spans="1:3">
      <c r="A144" s="6">
        <v>2146203</v>
      </c>
      <c r="B144" s="84" t="s">
        <v>1463</v>
      </c>
      <c r="C144" s="119">
        <v>0</v>
      </c>
    </row>
    <row r="145" s="11" customFormat="1" ht="17.1" customHeight="1" spans="1:3">
      <c r="A145" s="6">
        <v>2146299</v>
      </c>
      <c r="B145" s="84" t="s">
        <v>1464</v>
      </c>
      <c r="C145" s="119">
        <v>0</v>
      </c>
    </row>
    <row r="146" s="11" customFormat="1" ht="17.1" customHeight="1" spans="1:3">
      <c r="A146" s="6">
        <v>21464</v>
      </c>
      <c r="B146" s="86" t="s">
        <v>1465</v>
      </c>
      <c r="C146" s="119">
        <f>SUM(C147:C154)</f>
        <v>0</v>
      </c>
    </row>
    <row r="147" s="11" customFormat="1" ht="17.1" customHeight="1" spans="1:3">
      <c r="A147" s="6">
        <v>2146401</v>
      </c>
      <c r="B147" s="84" t="s">
        <v>1466</v>
      </c>
      <c r="C147" s="119">
        <v>0</v>
      </c>
    </row>
    <row r="148" s="11" customFormat="1" ht="17.1" customHeight="1" spans="1:3">
      <c r="A148" s="6">
        <v>2146402</v>
      </c>
      <c r="B148" s="84" t="s">
        <v>1467</v>
      </c>
      <c r="C148" s="119">
        <v>0</v>
      </c>
    </row>
    <row r="149" s="11" customFormat="1" ht="17.1" customHeight="1" spans="1:3">
      <c r="A149" s="6">
        <v>2146403</v>
      </c>
      <c r="B149" s="84" t="s">
        <v>1468</v>
      </c>
      <c r="C149" s="119">
        <v>0</v>
      </c>
    </row>
    <row r="150" s="11" customFormat="1" ht="17.1" customHeight="1" spans="1:3">
      <c r="A150" s="6">
        <v>2146404</v>
      </c>
      <c r="B150" s="84" t="s">
        <v>1469</v>
      </c>
      <c r="C150" s="119">
        <v>0</v>
      </c>
    </row>
    <row r="151" s="11" customFormat="1" ht="17.1" customHeight="1" spans="1:3">
      <c r="A151" s="6">
        <v>2146405</v>
      </c>
      <c r="B151" s="84" t="s">
        <v>1470</v>
      </c>
      <c r="C151" s="119">
        <v>0</v>
      </c>
    </row>
    <row r="152" s="11" customFormat="1" ht="17.1" customHeight="1" spans="1:3">
      <c r="A152" s="6">
        <v>2146406</v>
      </c>
      <c r="B152" s="84" t="s">
        <v>1471</v>
      </c>
      <c r="C152" s="119">
        <v>0</v>
      </c>
    </row>
    <row r="153" s="11" customFormat="1" ht="17.1" customHeight="1" spans="1:3">
      <c r="A153" s="6">
        <v>2146407</v>
      </c>
      <c r="B153" s="84" t="s">
        <v>1472</v>
      </c>
      <c r="C153" s="119">
        <v>0</v>
      </c>
    </row>
    <row r="154" s="11" customFormat="1" ht="17.1" customHeight="1" spans="1:3">
      <c r="A154" s="6">
        <v>2146499</v>
      </c>
      <c r="B154" s="84" t="s">
        <v>1473</v>
      </c>
      <c r="C154" s="119">
        <v>0</v>
      </c>
    </row>
    <row r="155" s="11" customFormat="1" ht="17.1" customHeight="1" spans="1:3">
      <c r="A155" s="6">
        <v>21468</v>
      </c>
      <c r="B155" s="86" t="s">
        <v>1474</v>
      </c>
      <c r="C155" s="119">
        <f>SUM(C156:C161)</f>
        <v>0</v>
      </c>
    </row>
    <row r="156" s="11" customFormat="1" ht="17.1" customHeight="1" spans="1:3">
      <c r="A156" s="6">
        <v>2146801</v>
      </c>
      <c r="B156" s="84" t="s">
        <v>1475</v>
      </c>
      <c r="C156" s="119">
        <v>0</v>
      </c>
    </row>
    <row r="157" s="11" customFormat="1" ht="17.1" customHeight="1" spans="1:3">
      <c r="A157" s="6">
        <v>2146802</v>
      </c>
      <c r="B157" s="84" t="s">
        <v>1476</v>
      </c>
      <c r="C157" s="119">
        <v>0</v>
      </c>
    </row>
    <row r="158" s="11" customFormat="1" ht="17.1" customHeight="1" spans="1:3">
      <c r="A158" s="6">
        <v>2146803</v>
      </c>
      <c r="B158" s="84" t="s">
        <v>1477</v>
      </c>
      <c r="C158" s="119">
        <v>0</v>
      </c>
    </row>
    <row r="159" s="11" customFormat="1" ht="17.1" customHeight="1" spans="1:3">
      <c r="A159" s="6">
        <v>2146804</v>
      </c>
      <c r="B159" s="84" t="s">
        <v>1478</v>
      </c>
      <c r="C159" s="119">
        <v>0</v>
      </c>
    </row>
    <row r="160" s="11" customFormat="1" ht="17.1" customHeight="1" spans="1:3">
      <c r="A160" s="6">
        <v>2146805</v>
      </c>
      <c r="B160" s="84" t="s">
        <v>1479</v>
      </c>
      <c r="C160" s="119">
        <v>0</v>
      </c>
    </row>
    <row r="161" s="11" customFormat="1" ht="17.1" customHeight="1" spans="1:3">
      <c r="A161" s="6">
        <v>2146899</v>
      </c>
      <c r="B161" s="84" t="s">
        <v>1480</v>
      </c>
      <c r="C161" s="119">
        <v>0</v>
      </c>
    </row>
    <row r="162" s="11" customFormat="1" ht="17.1" customHeight="1" spans="1:3">
      <c r="A162" s="6">
        <v>21469</v>
      </c>
      <c r="B162" s="86" t="s">
        <v>1481</v>
      </c>
      <c r="C162" s="119">
        <f>SUM(C163:C170)</f>
        <v>0</v>
      </c>
    </row>
    <row r="163" s="11" customFormat="1" ht="17.1" customHeight="1" spans="1:3">
      <c r="A163" s="6">
        <v>2146901</v>
      </c>
      <c r="B163" s="84" t="s">
        <v>1482</v>
      </c>
      <c r="C163" s="119">
        <v>0</v>
      </c>
    </row>
    <row r="164" s="11" customFormat="1" ht="17.1" customHeight="1" spans="1:3">
      <c r="A164" s="6">
        <v>2146902</v>
      </c>
      <c r="B164" s="84" t="s">
        <v>861</v>
      </c>
      <c r="C164" s="119">
        <v>0</v>
      </c>
    </row>
    <row r="165" s="11" customFormat="1" ht="17.1" customHeight="1" spans="1:3">
      <c r="A165" s="6">
        <v>2146903</v>
      </c>
      <c r="B165" s="84" t="s">
        <v>1483</v>
      </c>
      <c r="C165" s="119">
        <v>0</v>
      </c>
    </row>
    <row r="166" s="11" customFormat="1" ht="17.1" customHeight="1" spans="1:3">
      <c r="A166" s="6">
        <v>2146904</v>
      </c>
      <c r="B166" s="84" t="s">
        <v>1484</v>
      </c>
      <c r="C166" s="119">
        <v>0</v>
      </c>
    </row>
    <row r="167" s="11" customFormat="1" ht="17.1" customHeight="1" spans="1:3">
      <c r="A167" s="6">
        <v>2146906</v>
      </c>
      <c r="B167" s="84" t="s">
        <v>1485</v>
      </c>
      <c r="C167" s="119">
        <v>0</v>
      </c>
    </row>
    <row r="168" s="11" customFormat="1" ht="17.1" customHeight="1" spans="1:3">
      <c r="A168" s="6">
        <v>2146907</v>
      </c>
      <c r="B168" s="84" t="s">
        <v>1486</v>
      </c>
      <c r="C168" s="119">
        <v>0</v>
      </c>
    </row>
    <row r="169" s="11" customFormat="1" ht="17.1" customHeight="1" spans="1:3">
      <c r="A169" s="6">
        <v>2146908</v>
      </c>
      <c r="B169" s="84" t="s">
        <v>1487</v>
      </c>
      <c r="C169" s="119">
        <v>0</v>
      </c>
    </row>
    <row r="170" s="11" customFormat="1" ht="17.1" customHeight="1" spans="1:3">
      <c r="A170" s="6">
        <v>2146999</v>
      </c>
      <c r="B170" s="84" t="s">
        <v>1488</v>
      </c>
      <c r="C170" s="119">
        <v>0</v>
      </c>
    </row>
    <row r="171" s="11" customFormat="1" ht="17.1" customHeight="1" spans="1:3">
      <c r="A171" s="6">
        <v>21470</v>
      </c>
      <c r="B171" s="86" t="s">
        <v>1489</v>
      </c>
      <c r="C171" s="119">
        <f>SUM(C172:C173)</f>
        <v>0</v>
      </c>
    </row>
    <row r="172" s="11" customFormat="1" ht="17.1" customHeight="1" spans="1:3">
      <c r="A172" s="6">
        <v>2147001</v>
      </c>
      <c r="B172" s="84" t="s">
        <v>1490</v>
      </c>
      <c r="C172" s="119">
        <v>0</v>
      </c>
    </row>
    <row r="173" s="11" customFormat="1" ht="17.1" customHeight="1" spans="1:3">
      <c r="A173" s="6">
        <v>2147099</v>
      </c>
      <c r="B173" s="84" t="s">
        <v>1491</v>
      </c>
      <c r="C173" s="119">
        <v>0</v>
      </c>
    </row>
    <row r="174" s="11" customFormat="1" ht="17.1" customHeight="1" spans="1:3">
      <c r="A174" s="6">
        <v>21471</v>
      </c>
      <c r="B174" s="86" t="s">
        <v>1492</v>
      </c>
      <c r="C174" s="119">
        <f>SUM(C175:C176)</f>
        <v>0</v>
      </c>
    </row>
    <row r="175" s="11" customFormat="1" ht="17.1" customHeight="1" spans="1:3">
      <c r="A175" s="6">
        <v>2147101</v>
      </c>
      <c r="B175" s="84" t="s">
        <v>1490</v>
      </c>
      <c r="C175" s="119">
        <v>0</v>
      </c>
    </row>
    <row r="176" s="11" customFormat="1" ht="17.1" customHeight="1" spans="1:3">
      <c r="A176" s="6">
        <v>2147199</v>
      </c>
      <c r="B176" s="84" t="s">
        <v>1493</v>
      </c>
      <c r="C176" s="119">
        <v>0</v>
      </c>
    </row>
    <row r="177" s="11" customFormat="1" ht="17.1" customHeight="1" spans="1:3">
      <c r="A177" s="6">
        <v>21472</v>
      </c>
      <c r="B177" s="86" t="s">
        <v>1494</v>
      </c>
      <c r="C177" s="119">
        <v>0</v>
      </c>
    </row>
    <row r="178" s="11" customFormat="1" ht="17.1" customHeight="1" spans="1:3">
      <c r="A178" s="6">
        <v>215</v>
      </c>
      <c r="B178" s="86" t="s">
        <v>877</v>
      </c>
      <c r="C178" s="119">
        <f>C179</f>
        <v>0</v>
      </c>
    </row>
    <row r="179" s="11" customFormat="1" ht="17.1" customHeight="1" spans="1:3">
      <c r="A179" s="6">
        <v>21562</v>
      </c>
      <c r="B179" s="86" t="s">
        <v>1495</v>
      </c>
      <c r="C179" s="119">
        <f>SUM(C180:C182)</f>
        <v>0</v>
      </c>
    </row>
    <row r="180" s="11" customFormat="1" ht="17.1" customHeight="1" spans="1:3">
      <c r="A180" s="6">
        <v>2156201</v>
      </c>
      <c r="B180" s="84" t="s">
        <v>1496</v>
      </c>
      <c r="C180" s="119">
        <v>0</v>
      </c>
    </row>
    <row r="181" s="11" customFormat="1" ht="17.1" customHeight="1" spans="1:3">
      <c r="A181" s="6">
        <v>2156202</v>
      </c>
      <c r="B181" s="84" t="s">
        <v>1497</v>
      </c>
      <c r="C181" s="119">
        <v>0</v>
      </c>
    </row>
    <row r="182" s="11" customFormat="1" ht="17.1" customHeight="1" spans="1:3">
      <c r="A182" s="6">
        <v>2156299</v>
      </c>
      <c r="B182" s="84" t="s">
        <v>1498</v>
      </c>
      <c r="C182" s="119">
        <v>0</v>
      </c>
    </row>
    <row r="183" s="11" customFormat="1" ht="17.1" customHeight="1" spans="1:3">
      <c r="A183" s="6">
        <v>217</v>
      </c>
      <c r="B183" s="86" t="s">
        <v>935</v>
      </c>
      <c r="C183" s="119">
        <f>C184</f>
        <v>0</v>
      </c>
    </row>
    <row r="184" s="11" customFormat="1" ht="17.1" customHeight="1" spans="1:3">
      <c r="A184" s="6">
        <v>21704</v>
      </c>
      <c r="B184" s="86" t="s">
        <v>955</v>
      </c>
      <c r="C184" s="119">
        <f>SUM(C185:C186)</f>
        <v>0</v>
      </c>
    </row>
    <row r="185" s="11" customFormat="1" ht="17.1" customHeight="1" spans="1:3">
      <c r="A185" s="6">
        <v>2170402</v>
      </c>
      <c r="B185" s="84" t="s">
        <v>1499</v>
      </c>
      <c r="C185" s="119">
        <v>0</v>
      </c>
    </row>
    <row r="186" s="11" customFormat="1" ht="17.1" customHeight="1" spans="1:3">
      <c r="A186" s="6">
        <v>2170403</v>
      </c>
      <c r="B186" s="84" t="s">
        <v>1500</v>
      </c>
      <c r="C186" s="119">
        <v>0</v>
      </c>
    </row>
    <row r="187" s="11" customFormat="1" ht="17.1" customHeight="1" spans="1:3">
      <c r="A187" s="6">
        <v>229</v>
      </c>
      <c r="B187" s="86" t="s">
        <v>1180</v>
      </c>
      <c r="C187" s="119">
        <f>SUM(C188,C192,C201:C202)</f>
        <v>52273</v>
      </c>
    </row>
    <row r="188" s="11" customFormat="1" ht="17.1" customHeight="1" spans="1:3">
      <c r="A188" s="6">
        <v>22904</v>
      </c>
      <c r="B188" s="86" t="s">
        <v>1501</v>
      </c>
      <c r="C188" s="119">
        <f>SUM(C189:C191)</f>
        <v>51627</v>
      </c>
    </row>
    <row r="189" s="11" customFormat="1" ht="17.1" customHeight="1" spans="1:3">
      <c r="A189" s="6">
        <v>2290401</v>
      </c>
      <c r="B189" s="84" t="s">
        <v>1502</v>
      </c>
      <c r="C189" s="119">
        <v>1200</v>
      </c>
    </row>
    <row r="190" s="11" customFormat="1" ht="17.1" customHeight="1" spans="1:3">
      <c r="A190" s="6">
        <v>2290402</v>
      </c>
      <c r="B190" s="84" t="s">
        <v>1503</v>
      </c>
      <c r="C190" s="119">
        <v>50427</v>
      </c>
    </row>
    <row r="191" s="11" customFormat="1" ht="17.1" customHeight="1" spans="1:3">
      <c r="A191" s="6">
        <v>2290403</v>
      </c>
      <c r="B191" s="84" t="s">
        <v>1504</v>
      </c>
      <c r="C191" s="119">
        <v>0</v>
      </c>
    </row>
    <row r="192" s="11" customFormat="1" ht="17.1" customHeight="1" spans="1:3">
      <c r="A192" s="6">
        <v>22908</v>
      </c>
      <c r="B192" s="86" t="s">
        <v>1505</v>
      </c>
      <c r="C192" s="119">
        <f>SUM(C193:C200)</f>
        <v>0</v>
      </c>
    </row>
    <row r="193" s="11" customFormat="1" ht="17.1" customHeight="1" spans="1:3">
      <c r="A193" s="6">
        <v>2290802</v>
      </c>
      <c r="B193" s="84" t="s">
        <v>1506</v>
      </c>
      <c r="C193" s="119">
        <v>0</v>
      </c>
    </row>
    <row r="194" s="11" customFormat="1" ht="17.1" customHeight="1" spans="1:3">
      <c r="A194" s="6">
        <v>2290803</v>
      </c>
      <c r="B194" s="84" t="s">
        <v>1507</v>
      </c>
      <c r="C194" s="119">
        <v>0</v>
      </c>
    </row>
    <row r="195" s="11" customFormat="1" ht="17.1" customHeight="1" spans="1:3">
      <c r="A195" s="6">
        <v>2290804</v>
      </c>
      <c r="B195" s="84" t="s">
        <v>1508</v>
      </c>
      <c r="C195" s="119">
        <v>0</v>
      </c>
    </row>
    <row r="196" s="11" customFormat="1" ht="17.1" customHeight="1" spans="1:3">
      <c r="A196" s="6">
        <v>2290805</v>
      </c>
      <c r="B196" s="84" t="s">
        <v>1509</v>
      </c>
      <c r="C196" s="119">
        <v>0</v>
      </c>
    </row>
    <row r="197" s="11" customFormat="1" ht="17.1" customHeight="1" spans="1:3">
      <c r="A197" s="6">
        <v>2290806</v>
      </c>
      <c r="B197" s="84" t="s">
        <v>1510</v>
      </c>
      <c r="C197" s="119">
        <v>0</v>
      </c>
    </row>
    <row r="198" s="11" customFormat="1" ht="17.1" customHeight="1" spans="1:3">
      <c r="A198" s="6">
        <v>2290807</v>
      </c>
      <c r="B198" s="84" t="s">
        <v>1511</v>
      </c>
      <c r="C198" s="119">
        <v>0</v>
      </c>
    </row>
    <row r="199" s="11" customFormat="1" ht="17.1" customHeight="1" spans="1:3">
      <c r="A199" s="6">
        <v>2290808</v>
      </c>
      <c r="B199" s="84" t="s">
        <v>1512</v>
      </c>
      <c r="C199" s="119">
        <v>0</v>
      </c>
    </row>
    <row r="200" s="11" customFormat="1" ht="17.1" customHeight="1" spans="1:3">
      <c r="A200" s="6">
        <v>2290899</v>
      </c>
      <c r="B200" s="84" t="s">
        <v>1513</v>
      </c>
      <c r="C200" s="119">
        <v>0</v>
      </c>
    </row>
    <row r="201" s="11" customFormat="1" ht="17.1" customHeight="1" spans="1:3">
      <c r="A201" s="6">
        <v>22909</v>
      </c>
      <c r="B201" s="86" t="s">
        <v>1514</v>
      </c>
      <c r="C201" s="119">
        <v>0</v>
      </c>
    </row>
    <row r="202" s="11" customFormat="1" ht="17.1" customHeight="1" spans="1:3">
      <c r="A202" s="6">
        <v>22960</v>
      </c>
      <c r="B202" s="86" t="s">
        <v>1515</v>
      </c>
      <c r="C202" s="119">
        <f>SUM(C203:C213)</f>
        <v>646</v>
      </c>
    </row>
    <row r="203" s="11" customFormat="1" ht="17.1" customHeight="1" spans="1:3">
      <c r="A203" s="6">
        <v>2296001</v>
      </c>
      <c r="B203" s="84" t="s">
        <v>1516</v>
      </c>
      <c r="C203" s="119">
        <v>0</v>
      </c>
    </row>
    <row r="204" s="11" customFormat="1" ht="17.1" customHeight="1" spans="1:3">
      <c r="A204" s="6">
        <v>2296002</v>
      </c>
      <c r="B204" s="84" t="s">
        <v>1517</v>
      </c>
      <c r="C204" s="119">
        <v>271</v>
      </c>
    </row>
    <row r="205" s="11" customFormat="1" ht="17.1" customHeight="1" spans="1:3">
      <c r="A205" s="6">
        <v>2296003</v>
      </c>
      <c r="B205" s="84" t="s">
        <v>1518</v>
      </c>
      <c r="C205" s="119">
        <v>57</v>
      </c>
    </row>
    <row r="206" s="11" customFormat="1" ht="17.1" customHeight="1" spans="1:3">
      <c r="A206" s="6">
        <v>2296004</v>
      </c>
      <c r="B206" s="84" t="s">
        <v>1519</v>
      </c>
      <c r="C206" s="119">
        <v>32</v>
      </c>
    </row>
    <row r="207" s="11" customFormat="1" ht="17.1" customHeight="1" spans="1:3">
      <c r="A207" s="6">
        <v>2296005</v>
      </c>
      <c r="B207" s="84" t="s">
        <v>1520</v>
      </c>
      <c r="C207" s="119">
        <v>0</v>
      </c>
    </row>
    <row r="208" s="11" customFormat="1" ht="17.1" customHeight="1" spans="1:3">
      <c r="A208" s="6">
        <v>2296006</v>
      </c>
      <c r="B208" s="84" t="s">
        <v>1521</v>
      </c>
      <c r="C208" s="119">
        <v>83</v>
      </c>
    </row>
    <row r="209" s="11" customFormat="1" ht="17.1" customHeight="1" spans="1:3">
      <c r="A209" s="6">
        <v>2296010</v>
      </c>
      <c r="B209" s="84" t="s">
        <v>1522</v>
      </c>
      <c r="C209" s="119">
        <v>0</v>
      </c>
    </row>
    <row r="210" s="11" customFormat="1" ht="17.1" customHeight="1" spans="1:3">
      <c r="A210" s="6">
        <v>2296011</v>
      </c>
      <c r="B210" s="84" t="s">
        <v>1523</v>
      </c>
      <c r="C210" s="119">
        <v>0</v>
      </c>
    </row>
    <row r="211" s="11" customFormat="1" ht="17.1" customHeight="1" spans="1:3">
      <c r="A211" s="6">
        <v>2296012</v>
      </c>
      <c r="B211" s="84" t="s">
        <v>1524</v>
      </c>
      <c r="C211" s="119">
        <v>0</v>
      </c>
    </row>
    <row r="212" s="11" customFormat="1" ht="17.1" customHeight="1" spans="1:3">
      <c r="A212" s="6">
        <v>2296013</v>
      </c>
      <c r="B212" s="84" t="s">
        <v>1525</v>
      </c>
      <c r="C212" s="119">
        <v>203</v>
      </c>
    </row>
    <row r="213" s="11" customFormat="1" ht="17.1" customHeight="1" spans="1:3">
      <c r="A213" s="6">
        <v>2296099</v>
      </c>
      <c r="B213" s="84" t="s">
        <v>1526</v>
      </c>
      <c r="C213" s="119">
        <v>0</v>
      </c>
    </row>
    <row r="214" s="11" customFormat="1" ht="17.1" customHeight="1" spans="1:3">
      <c r="A214" s="6">
        <v>232</v>
      </c>
      <c r="B214" s="86" t="s">
        <v>1106</v>
      </c>
      <c r="C214" s="119">
        <f>C215</f>
        <v>5837</v>
      </c>
    </row>
    <row r="215" s="11" customFormat="1" ht="17.1" customHeight="1" spans="1:3">
      <c r="A215" s="6">
        <v>23204</v>
      </c>
      <c r="B215" s="86" t="s">
        <v>1527</v>
      </c>
      <c r="C215" s="119">
        <f>SUM(C216:C230)</f>
        <v>5837</v>
      </c>
    </row>
    <row r="216" s="11" customFormat="1" ht="17.1" customHeight="1" spans="1:3">
      <c r="A216" s="6">
        <v>2320401</v>
      </c>
      <c r="B216" s="84" t="s">
        <v>1528</v>
      </c>
      <c r="C216" s="119">
        <v>0</v>
      </c>
    </row>
    <row r="217" s="11" customFormat="1" ht="17.1" customHeight="1" spans="1:3">
      <c r="A217" s="6">
        <v>2320405</v>
      </c>
      <c r="B217" s="84" t="s">
        <v>1529</v>
      </c>
      <c r="C217" s="119">
        <v>0</v>
      </c>
    </row>
    <row r="218" s="11" customFormat="1" ht="17.1" customHeight="1" spans="1:3">
      <c r="A218" s="6">
        <v>2320411</v>
      </c>
      <c r="B218" s="84" t="s">
        <v>1341</v>
      </c>
      <c r="C218" s="119">
        <v>0</v>
      </c>
    </row>
    <row r="219" s="11" customFormat="1" ht="17.1" customHeight="1" spans="1:3">
      <c r="A219" s="6">
        <v>2320413</v>
      </c>
      <c r="B219" s="84" t="s">
        <v>1530</v>
      </c>
      <c r="C219" s="119">
        <v>0</v>
      </c>
    </row>
    <row r="220" s="11" customFormat="1" ht="17.1" customHeight="1" spans="1:3">
      <c r="A220" s="6">
        <v>2320414</v>
      </c>
      <c r="B220" s="84" t="s">
        <v>1531</v>
      </c>
      <c r="C220" s="119">
        <v>0</v>
      </c>
    </row>
    <row r="221" s="11" customFormat="1" ht="17.1" customHeight="1" spans="1:3">
      <c r="A221" s="6">
        <v>2320416</v>
      </c>
      <c r="B221" s="84" t="s">
        <v>1532</v>
      </c>
      <c r="C221" s="119">
        <v>0</v>
      </c>
    </row>
    <row r="222" s="11" customFormat="1" ht="17.1" customHeight="1" spans="1:3">
      <c r="A222" s="6">
        <v>2320417</v>
      </c>
      <c r="B222" s="84" t="s">
        <v>1533</v>
      </c>
      <c r="C222" s="119">
        <v>0</v>
      </c>
    </row>
    <row r="223" s="11" customFormat="1" ht="17.1" customHeight="1" spans="1:3">
      <c r="A223" s="6">
        <v>2320418</v>
      </c>
      <c r="B223" s="84" t="s">
        <v>1534</v>
      </c>
      <c r="C223" s="119">
        <v>0</v>
      </c>
    </row>
    <row r="224" s="11" customFormat="1" ht="17.1" customHeight="1" spans="1:3">
      <c r="A224" s="6">
        <v>2320419</v>
      </c>
      <c r="B224" s="84" t="s">
        <v>1535</v>
      </c>
      <c r="C224" s="119">
        <v>0</v>
      </c>
    </row>
    <row r="225" s="11" customFormat="1" ht="17.1" customHeight="1" spans="1:3">
      <c r="A225" s="6">
        <v>2320420</v>
      </c>
      <c r="B225" s="84" t="s">
        <v>1536</v>
      </c>
      <c r="C225" s="119">
        <v>0</v>
      </c>
    </row>
    <row r="226" s="11" customFormat="1" ht="17.1" customHeight="1" spans="1:3">
      <c r="A226" s="6">
        <v>2320431</v>
      </c>
      <c r="B226" s="84" t="s">
        <v>1537</v>
      </c>
      <c r="C226" s="119">
        <v>443</v>
      </c>
    </row>
    <row r="227" s="11" customFormat="1" ht="17.1" customHeight="1" spans="1:3">
      <c r="A227" s="6">
        <v>2320432</v>
      </c>
      <c r="B227" s="84" t="s">
        <v>1538</v>
      </c>
      <c r="C227" s="119">
        <v>0</v>
      </c>
    </row>
    <row r="228" s="11" customFormat="1" ht="17.1" customHeight="1" spans="1:3">
      <c r="A228" s="6">
        <v>2320433</v>
      </c>
      <c r="B228" s="84" t="s">
        <v>1539</v>
      </c>
      <c r="C228" s="119">
        <v>180</v>
      </c>
    </row>
    <row r="229" s="11" customFormat="1" ht="17.1" customHeight="1" spans="1:3">
      <c r="A229" s="6">
        <v>2320498</v>
      </c>
      <c r="B229" s="84" t="s">
        <v>1342</v>
      </c>
      <c r="C229" s="119">
        <v>5214</v>
      </c>
    </row>
    <row r="230" s="11" customFormat="1" ht="17.1" customHeight="1" spans="1:3">
      <c r="A230" s="6">
        <v>2320499</v>
      </c>
      <c r="B230" s="84" t="s">
        <v>1540</v>
      </c>
      <c r="C230" s="119">
        <v>0</v>
      </c>
    </row>
    <row r="231" s="11" customFormat="1" ht="17.1" customHeight="1" spans="1:3">
      <c r="A231" s="6">
        <v>233</v>
      </c>
      <c r="B231" s="86" t="s">
        <v>1118</v>
      </c>
      <c r="C231" s="119">
        <f>C232</f>
        <v>0</v>
      </c>
    </row>
    <row r="232" s="11" customFormat="1" ht="17.1" customHeight="1" spans="1:3">
      <c r="A232" s="6">
        <v>23304</v>
      </c>
      <c r="B232" s="86" t="s">
        <v>1541</v>
      </c>
      <c r="C232" s="119">
        <f>SUM(C233:C247)</f>
        <v>0</v>
      </c>
    </row>
    <row r="233" s="11" customFormat="1" ht="17.1" customHeight="1" spans="1:3">
      <c r="A233" s="6">
        <v>2330401</v>
      </c>
      <c r="B233" s="84" t="s">
        <v>1542</v>
      </c>
      <c r="C233" s="119">
        <v>0</v>
      </c>
    </row>
    <row r="234" s="11" customFormat="1" ht="17.1" customHeight="1" spans="1:3">
      <c r="A234" s="6">
        <v>2330405</v>
      </c>
      <c r="B234" s="84" t="s">
        <v>1543</v>
      </c>
      <c r="C234" s="119">
        <v>0</v>
      </c>
    </row>
    <row r="235" s="11" customFormat="1" ht="17.1" customHeight="1" spans="1:3">
      <c r="A235" s="6">
        <v>2330411</v>
      </c>
      <c r="B235" s="84" t="s">
        <v>1544</v>
      </c>
      <c r="C235" s="119">
        <v>0</v>
      </c>
    </row>
    <row r="236" s="11" customFormat="1" ht="17.1" customHeight="1" spans="1:3">
      <c r="A236" s="6">
        <v>2330413</v>
      </c>
      <c r="B236" s="84" t="s">
        <v>1545</v>
      </c>
      <c r="C236" s="119">
        <v>0</v>
      </c>
    </row>
    <row r="237" s="11" customFormat="1" ht="17.1" customHeight="1" spans="1:3">
      <c r="A237" s="6">
        <v>2330414</v>
      </c>
      <c r="B237" s="84" t="s">
        <v>1546</v>
      </c>
      <c r="C237" s="119">
        <v>0</v>
      </c>
    </row>
    <row r="238" s="11" customFormat="1" ht="17.1" customHeight="1" spans="1:3">
      <c r="A238" s="6">
        <v>2330416</v>
      </c>
      <c r="B238" s="84" t="s">
        <v>1547</v>
      </c>
      <c r="C238" s="119">
        <v>0</v>
      </c>
    </row>
    <row r="239" s="11" customFormat="1" ht="17.1" customHeight="1" spans="1:3">
      <c r="A239" s="6">
        <v>2330417</v>
      </c>
      <c r="B239" s="84" t="s">
        <v>1548</v>
      </c>
      <c r="C239" s="119">
        <v>0</v>
      </c>
    </row>
    <row r="240" s="11" customFormat="1" ht="17.1" customHeight="1" spans="1:3">
      <c r="A240" s="6">
        <v>2330418</v>
      </c>
      <c r="B240" s="84" t="s">
        <v>1549</v>
      </c>
      <c r="C240" s="119">
        <v>0</v>
      </c>
    </row>
    <row r="241" s="11" customFormat="1" ht="17.1" customHeight="1" spans="1:3">
      <c r="A241" s="6">
        <v>2330419</v>
      </c>
      <c r="B241" s="84" t="s">
        <v>1550</v>
      </c>
      <c r="C241" s="119">
        <v>0</v>
      </c>
    </row>
    <row r="242" s="11" customFormat="1" ht="17.1" customHeight="1" spans="1:3">
      <c r="A242" s="6">
        <v>2330420</v>
      </c>
      <c r="B242" s="84" t="s">
        <v>1551</v>
      </c>
      <c r="C242" s="119">
        <v>0</v>
      </c>
    </row>
    <row r="243" s="11" customFormat="1" ht="17.1" customHeight="1" spans="1:3">
      <c r="A243" s="6">
        <v>2330431</v>
      </c>
      <c r="B243" s="84" t="s">
        <v>1552</v>
      </c>
      <c r="C243" s="119">
        <v>0</v>
      </c>
    </row>
    <row r="244" s="11" customFormat="1" ht="17.1" customHeight="1" spans="1:3">
      <c r="A244" s="6">
        <v>2330432</v>
      </c>
      <c r="B244" s="84" t="s">
        <v>1553</v>
      </c>
      <c r="C244" s="119">
        <v>0</v>
      </c>
    </row>
    <row r="245" s="11" customFormat="1" ht="17.1" customHeight="1" spans="1:3">
      <c r="A245" s="6">
        <v>2330433</v>
      </c>
      <c r="B245" s="84" t="s">
        <v>1554</v>
      </c>
      <c r="C245" s="119">
        <v>0</v>
      </c>
    </row>
    <row r="246" s="11" customFormat="1" ht="17.1" customHeight="1" spans="1:3">
      <c r="A246" s="6">
        <v>2330498</v>
      </c>
      <c r="B246" s="84" t="s">
        <v>1555</v>
      </c>
      <c r="C246" s="119">
        <v>0</v>
      </c>
    </row>
    <row r="247" s="11" customFormat="1" ht="17.1" customHeight="1" spans="1:3">
      <c r="A247" s="6">
        <v>2330499</v>
      </c>
      <c r="B247" s="84" t="s">
        <v>1556</v>
      </c>
      <c r="C247" s="119">
        <v>0</v>
      </c>
    </row>
    <row r="248" s="11" customFormat="1" ht="17.1" customHeight="1" spans="1:3">
      <c r="A248" s="6">
        <v>234</v>
      </c>
      <c r="B248" s="116" t="s">
        <v>1557</v>
      </c>
      <c r="C248" s="119">
        <f>SUM(C249,C262)</f>
        <v>0</v>
      </c>
    </row>
    <row r="249" s="11" customFormat="1" ht="17.1" customHeight="1" spans="1:3">
      <c r="A249" s="6">
        <v>23401</v>
      </c>
      <c r="B249" s="116" t="s">
        <v>1143</v>
      </c>
      <c r="C249" s="119">
        <f>SUM(C250:C261)</f>
        <v>0</v>
      </c>
    </row>
    <row r="250" s="11" customFormat="1" ht="17.1" customHeight="1" spans="1:3">
      <c r="A250" s="6">
        <v>2340101</v>
      </c>
      <c r="B250" s="6" t="s">
        <v>1558</v>
      </c>
      <c r="C250" s="119">
        <v>0</v>
      </c>
    </row>
    <row r="251" s="11" customFormat="1" ht="17.1" customHeight="1" spans="1:3">
      <c r="A251" s="6">
        <v>2340102</v>
      </c>
      <c r="B251" s="6" t="s">
        <v>1559</v>
      </c>
      <c r="C251" s="119">
        <v>0</v>
      </c>
    </row>
    <row r="252" s="11" customFormat="1" ht="17.1" customHeight="1" spans="1:3">
      <c r="A252" s="6">
        <v>2340103</v>
      </c>
      <c r="B252" s="6" t="s">
        <v>1560</v>
      </c>
      <c r="C252" s="119">
        <v>0</v>
      </c>
    </row>
    <row r="253" s="11" customFormat="1" ht="17.1" customHeight="1" spans="1:3">
      <c r="A253" s="6">
        <v>2340104</v>
      </c>
      <c r="B253" s="6" t="s">
        <v>1561</v>
      </c>
      <c r="C253" s="119">
        <v>0</v>
      </c>
    </row>
    <row r="254" s="11" customFormat="1" ht="17.1" customHeight="1" spans="1:3">
      <c r="A254" s="6">
        <v>2340105</v>
      </c>
      <c r="B254" s="6" t="s">
        <v>1562</v>
      </c>
      <c r="C254" s="119">
        <v>0</v>
      </c>
    </row>
    <row r="255" s="11" customFormat="1" ht="17.1" customHeight="1" spans="1:3">
      <c r="A255" s="6">
        <v>2340106</v>
      </c>
      <c r="B255" s="6" t="s">
        <v>1563</v>
      </c>
      <c r="C255" s="119">
        <v>0</v>
      </c>
    </row>
    <row r="256" s="11" customFormat="1" ht="17.1" customHeight="1" spans="1:3">
      <c r="A256" s="6">
        <v>2340107</v>
      </c>
      <c r="B256" s="6" t="s">
        <v>1564</v>
      </c>
      <c r="C256" s="119">
        <v>0</v>
      </c>
    </row>
    <row r="257" s="11" customFormat="1" ht="18.75" customHeight="1" spans="1:3">
      <c r="A257" s="6">
        <v>2340108</v>
      </c>
      <c r="B257" s="6" t="s">
        <v>1565</v>
      </c>
      <c r="C257" s="119">
        <v>0</v>
      </c>
    </row>
    <row r="258" spans="1:3">
      <c r="A258" s="6">
        <v>2340109</v>
      </c>
      <c r="B258" s="6" t="s">
        <v>1566</v>
      </c>
      <c r="C258" s="119">
        <v>0</v>
      </c>
    </row>
    <row r="259" spans="1:3">
      <c r="A259" s="6">
        <v>2340110</v>
      </c>
      <c r="B259" s="6" t="s">
        <v>1567</v>
      </c>
      <c r="C259" s="119">
        <v>0</v>
      </c>
    </row>
    <row r="260" spans="1:3">
      <c r="A260" s="6">
        <v>2340111</v>
      </c>
      <c r="B260" s="6" t="s">
        <v>1568</v>
      </c>
      <c r="C260" s="119">
        <v>0</v>
      </c>
    </row>
    <row r="261" spans="1:3">
      <c r="A261" s="6">
        <v>2340199</v>
      </c>
      <c r="B261" s="6" t="s">
        <v>1569</v>
      </c>
      <c r="C261" s="119">
        <v>0</v>
      </c>
    </row>
    <row r="262" spans="1:3">
      <c r="A262" s="6">
        <v>23402</v>
      </c>
      <c r="B262" s="116" t="s">
        <v>1570</v>
      </c>
      <c r="C262" s="119">
        <f>SUM(C263:C268)</f>
        <v>0</v>
      </c>
    </row>
    <row r="263" spans="1:3">
      <c r="A263" s="6">
        <v>2340201</v>
      </c>
      <c r="B263" s="6" t="s">
        <v>914</v>
      </c>
      <c r="C263" s="119">
        <v>0</v>
      </c>
    </row>
    <row r="264" spans="1:3">
      <c r="A264" s="6">
        <v>2340202</v>
      </c>
      <c r="B264" s="6" t="s">
        <v>959</v>
      </c>
      <c r="C264" s="119">
        <v>0</v>
      </c>
    </row>
    <row r="265" spans="1:3">
      <c r="A265" s="6">
        <v>2340203</v>
      </c>
      <c r="B265" s="6" t="s">
        <v>1571</v>
      </c>
      <c r="C265" s="119">
        <v>0</v>
      </c>
    </row>
    <row r="266" spans="1:3">
      <c r="A266" s="6">
        <v>2340204</v>
      </c>
      <c r="B266" s="6" t="s">
        <v>1572</v>
      </c>
      <c r="C266" s="119">
        <v>0</v>
      </c>
    </row>
    <row r="267" spans="1:3">
      <c r="A267" s="6">
        <v>2340205</v>
      </c>
      <c r="B267" s="6" t="s">
        <v>1573</v>
      </c>
      <c r="C267" s="119">
        <v>0</v>
      </c>
    </row>
    <row r="268" spans="1:3">
      <c r="A268" s="6">
        <v>2340299</v>
      </c>
      <c r="B268" s="6" t="s">
        <v>1574</v>
      </c>
      <c r="C268" s="119">
        <v>0</v>
      </c>
    </row>
  </sheetData>
  <mergeCells count="3">
    <mergeCell ref="A1:C1"/>
    <mergeCell ref="A2:C2"/>
    <mergeCell ref="A3:C3"/>
  </mergeCells>
  <pageMargins left="0.75" right="0.75" top="1" bottom="1" header="0.5" footer="0.5"/>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34"/>
  <sheetViews>
    <sheetView workbookViewId="0">
      <selection activeCell="B35" sqref="B35"/>
    </sheetView>
  </sheetViews>
  <sheetFormatPr defaultColWidth="9" defaultRowHeight="13.5" outlineLevelCol="1"/>
  <cols>
    <col min="1" max="1" width="50.0833333333333" style="1" customWidth="1"/>
    <col min="2" max="2" width="29.75" style="1" customWidth="1"/>
    <col min="3" max="16384" width="9" style="1"/>
  </cols>
  <sheetData>
    <row r="1" s="1" customFormat="1" spans="1:1">
      <c r="A1" s="2" t="s">
        <v>1575</v>
      </c>
    </row>
    <row r="2" s="1" customFormat="1" ht="57" customHeight="1" spans="1:2">
      <c r="A2" s="112" t="s">
        <v>1576</v>
      </c>
      <c r="B2" s="112"/>
    </row>
    <row r="3" s="1" customFormat="1" ht="20" customHeight="1" spans="1:2">
      <c r="A3" s="4" t="s">
        <v>1124</v>
      </c>
      <c r="B3" s="4"/>
    </row>
    <row r="4" s="1" customFormat="1" ht="19" customHeight="1" spans="1:2">
      <c r="A4" s="5" t="s">
        <v>1198</v>
      </c>
      <c r="B4" s="5" t="s">
        <v>1577</v>
      </c>
    </row>
    <row r="5" s="1" customFormat="1" ht="19" customHeight="1" spans="1:2">
      <c r="A5" s="6" t="s">
        <v>1578</v>
      </c>
      <c r="B5" s="8"/>
    </row>
    <row r="6" s="1" customFormat="1" ht="19" customHeight="1" spans="1:2">
      <c r="A6" s="6" t="s">
        <v>1579</v>
      </c>
      <c r="B6" s="8"/>
    </row>
    <row r="7" s="1" customFormat="1" ht="19" customHeight="1" spans="1:2">
      <c r="A7" s="6" t="s">
        <v>1580</v>
      </c>
      <c r="B7" s="8"/>
    </row>
    <row r="8" s="1" customFormat="1" ht="19" customHeight="1" spans="1:2">
      <c r="A8" s="6" t="s">
        <v>1581</v>
      </c>
      <c r="B8" s="8"/>
    </row>
    <row r="9" s="1" customFormat="1" ht="19" customHeight="1" spans="1:2">
      <c r="A9" s="6" t="s">
        <v>1582</v>
      </c>
      <c r="B9" s="8"/>
    </row>
    <row r="10" s="1" customFormat="1" ht="19" customHeight="1" spans="1:2">
      <c r="A10" s="6" t="s">
        <v>1583</v>
      </c>
      <c r="B10" s="8"/>
    </row>
    <row r="11" s="1" customFormat="1" ht="19" customHeight="1" spans="1:2">
      <c r="A11" s="6" t="s">
        <v>1584</v>
      </c>
      <c r="B11" s="8"/>
    </row>
    <row r="12" s="1" customFormat="1" ht="19" customHeight="1" spans="1:2">
      <c r="A12" s="6" t="s">
        <v>1585</v>
      </c>
      <c r="B12" s="8">
        <v>49758</v>
      </c>
    </row>
    <row r="13" s="1" customFormat="1" ht="19" customHeight="1" spans="1:2">
      <c r="A13" s="6" t="s">
        <v>1586</v>
      </c>
      <c r="B13" s="8"/>
    </row>
    <row r="14" s="1" customFormat="1" ht="19" customHeight="1" spans="1:2">
      <c r="A14" s="6" t="s">
        <v>1587</v>
      </c>
      <c r="B14" s="8"/>
    </row>
    <row r="15" s="1" customFormat="1" ht="19" customHeight="1" spans="1:2">
      <c r="A15" s="6" t="s">
        <v>1588</v>
      </c>
      <c r="B15" s="8">
        <v>799</v>
      </c>
    </row>
    <row r="16" s="1" customFormat="1" ht="19" customHeight="1" spans="1:2">
      <c r="A16" s="6" t="s">
        <v>1589</v>
      </c>
      <c r="B16" s="8">
        <v>1074</v>
      </c>
    </row>
    <row r="17" s="1" customFormat="1" ht="19" customHeight="1" spans="1:2">
      <c r="A17" s="6" t="s">
        <v>1590</v>
      </c>
      <c r="B17" s="8"/>
    </row>
    <row r="18" s="1" customFormat="1" ht="19" customHeight="1" spans="1:2">
      <c r="A18" s="6" t="s">
        <v>1591</v>
      </c>
      <c r="B18" s="8"/>
    </row>
    <row r="19" s="1" customFormat="1" ht="19" customHeight="1" spans="1:2">
      <c r="A19" s="6" t="s">
        <v>1592</v>
      </c>
      <c r="B19" s="8"/>
    </row>
    <row r="20" s="1" customFormat="1" ht="19" customHeight="1" spans="1:2">
      <c r="A20" s="6" t="s">
        <v>1593</v>
      </c>
      <c r="B20" s="8"/>
    </row>
    <row r="21" s="1" customFormat="1" ht="19" customHeight="1" spans="1:2">
      <c r="A21" s="6" t="s">
        <v>1594</v>
      </c>
      <c r="B21" s="8"/>
    </row>
    <row r="22" s="1" customFormat="1" ht="19" customHeight="1" spans="1:2">
      <c r="A22" s="6" t="s">
        <v>1595</v>
      </c>
      <c r="B22" s="8"/>
    </row>
    <row r="23" s="1" customFormat="1" ht="19" customHeight="1" spans="1:2">
      <c r="A23" s="6" t="s">
        <v>1596</v>
      </c>
      <c r="B23" s="8"/>
    </row>
    <row r="24" s="1" customFormat="1" ht="19" customHeight="1" spans="1:2">
      <c r="A24" s="6" t="s">
        <v>1597</v>
      </c>
      <c r="B24" s="8"/>
    </row>
    <row r="25" s="1" customFormat="1" ht="19" customHeight="1" spans="1:2">
      <c r="A25" s="6" t="s">
        <v>1598</v>
      </c>
      <c r="B25" s="8"/>
    </row>
    <row r="26" s="1" customFormat="1" ht="19" customHeight="1" spans="1:2">
      <c r="A26" s="6" t="s">
        <v>1599</v>
      </c>
      <c r="B26" s="8"/>
    </row>
    <row r="27" s="1" customFormat="1" ht="19" customHeight="1" spans="1:2">
      <c r="A27" s="6" t="s">
        <v>1600</v>
      </c>
      <c r="B27" s="8"/>
    </row>
    <row r="28" s="1" customFormat="1" ht="19" customHeight="1" spans="1:2">
      <c r="A28" s="6" t="s">
        <v>1601</v>
      </c>
      <c r="B28" s="113"/>
    </row>
    <row r="29" s="1" customFormat="1" ht="19" customHeight="1" spans="1:2">
      <c r="A29" s="114" t="s">
        <v>1602</v>
      </c>
      <c r="B29" s="8"/>
    </row>
    <row r="30" s="1" customFormat="1" ht="19" customHeight="1" spans="1:2">
      <c r="A30" s="114" t="s">
        <v>1603</v>
      </c>
      <c r="B30" s="8"/>
    </row>
    <row r="31" s="1" customFormat="1" ht="19" customHeight="1" spans="1:2">
      <c r="A31" s="114" t="s">
        <v>1604</v>
      </c>
      <c r="B31" s="115"/>
    </row>
    <row r="32" s="1" customFormat="1" ht="19" customHeight="1" spans="1:2">
      <c r="A32" s="6"/>
      <c r="B32" s="8"/>
    </row>
    <row r="33" s="1" customFormat="1" ht="19" customHeight="1" spans="1:2">
      <c r="A33" s="6"/>
      <c r="B33" s="8"/>
    </row>
    <row r="34" s="1" customFormat="1" ht="19" customHeight="1" spans="1:2">
      <c r="A34" s="116" t="s">
        <v>1605</v>
      </c>
      <c r="B34" s="8">
        <f>SUM(B5:B30)</f>
        <v>51631</v>
      </c>
    </row>
  </sheetData>
  <mergeCells count="2">
    <mergeCell ref="A2:B2"/>
    <mergeCell ref="A3:B3"/>
  </mergeCells>
  <pageMargins left="0.75" right="0.75" top="1" bottom="1" header="0.5" footer="0.5"/>
  <pageSetup paperSize="9" orientation="portrait"/>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6"/>
  <sheetViews>
    <sheetView workbookViewId="0">
      <selection activeCell="H15" sqref="H15"/>
    </sheetView>
  </sheetViews>
  <sheetFormatPr defaultColWidth="7.16666666666667" defaultRowHeight="11.25"/>
  <cols>
    <col min="1" max="1" width="16.5833333333333" style="101" customWidth="1"/>
    <col min="2" max="2" width="14.3083333333333" style="101" customWidth="1"/>
    <col min="3" max="3" width="10.9833333333333" style="102" customWidth="1"/>
    <col min="4" max="5" width="13.4083333333333" style="102" customWidth="1"/>
    <col min="6" max="9" width="11.15" style="102" customWidth="1"/>
    <col min="10" max="10" width="10.8833333333333" style="102" customWidth="1"/>
    <col min="11" max="11" width="12.6666666666667" style="102" customWidth="1"/>
    <col min="12" max="13" width="9.55833333333333" style="55" customWidth="1"/>
    <col min="14" max="14" width="5.975" style="55" customWidth="1"/>
    <col min="15" max="15" width="0.8" style="55" customWidth="1"/>
    <col min="16" max="16" width="10.75" style="55" customWidth="1"/>
    <col min="17" max="17" width="6.24166666666667" style="55" customWidth="1"/>
    <col min="18" max="16384" width="7.16666666666667" style="55"/>
  </cols>
  <sheetData>
    <row r="1" s="55" customFormat="1" ht="12" spans="1:11">
      <c r="A1" s="103" t="s">
        <v>1606</v>
      </c>
      <c r="B1" s="101"/>
      <c r="C1" s="102"/>
      <c r="D1" s="102"/>
      <c r="E1" s="102"/>
      <c r="F1" s="102"/>
      <c r="G1" s="102"/>
      <c r="H1" s="102"/>
      <c r="I1" s="102"/>
      <c r="J1" s="102"/>
      <c r="K1" s="102"/>
    </row>
    <row r="2" s="55" customFormat="1" ht="57" customHeight="1" spans="1:11">
      <c r="A2" s="104" t="s">
        <v>1607</v>
      </c>
      <c r="B2" s="104"/>
      <c r="C2" s="104"/>
      <c r="D2" s="104"/>
      <c r="E2" s="104"/>
      <c r="F2" s="104"/>
      <c r="G2" s="104"/>
      <c r="H2" s="104"/>
      <c r="I2" s="104"/>
      <c r="J2" s="104"/>
      <c r="K2" s="104"/>
    </row>
    <row r="3" s="55" customFormat="1" ht="21" customHeight="1" spans="1:256">
      <c r="A3" s="105" t="s">
        <v>1608</v>
      </c>
      <c r="B3" s="105"/>
      <c r="C3" s="105"/>
      <c r="D3" s="105"/>
      <c r="E3" s="105"/>
      <c r="F3" s="105"/>
      <c r="G3" s="105"/>
      <c r="H3" s="105"/>
      <c r="I3" s="105"/>
      <c r="J3" s="105"/>
      <c r="K3" s="105"/>
      <c r="L3" s="62"/>
      <c r="M3" s="62"/>
      <c r="N3" s="62"/>
      <c r="O3" s="62"/>
      <c r="P3" s="62"/>
      <c r="Q3" s="62"/>
      <c r="R3" s="62"/>
      <c r="S3" s="62"/>
      <c r="T3" s="62"/>
      <c r="U3" s="62"/>
      <c r="V3" s="62"/>
      <c r="W3" s="62"/>
      <c r="X3" s="62"/>
      <c r="Y3" s="62"/>
      <c r="Z3" s="62"/>
      <c r="AA3" s="62"/>
      <c r="AB3" s="62"/>
      <c r="AC3" s="62"/>
      <c r="AD3" s="62"/>
      <c r="AE3" s="62"/>
      <c r="AF3" s="62"/>
      <c r="AG3" s="62"/>
      <c r="AH3" s="62"/>
      <c r="AI3" s="62"/>
      <c r="AJ3" s="62"/>
      <c r="AK3" s="62"/>
      <c r="AL3" s="62"/>
      <c r="AM3" s="62"/>
      <c r="AN3" s="62"/>
      <c r="AO3" s="62"/>
      <c r="AP3" s="62"/>
      <c r="AQ3" s="62"/>
      <c r="AR3" s="62"/>
      <c r="AS3" s="62"/>
      <c r="AT3" s="62"/>
      <c r="AU3" s="62"/>
      <c r="AV3" s="62"/>
      <c r="AW3" s="62"/>
      <c r="AX3" s="62"/>
      <c r="AY3" s="62"/>
      <c r="AZ3" s="62"/>
      <c r="BA3" s="62"/>
      <c r="BB3" s="62"/>
      <c r="BC3" s="62"/>
      <c r="BD3" s="62"/>
      <c r="BE3" s="62"/>
      <c r="BF3" s="62"/>
      <c r="BG3" s="62"/>
      <c r="BH3" s="62"/>
      <c r="BI3" s="62"/>
      <c r="BJ3" s="62"/>
      <c r="BK3" s="62"/>
      <c r="BL3" s="62"/>
      <c r="BM3" s="62"/>
      <c r="BN3" s="62"/>
      <c r="BO3" s="62"/>
      <c r="BP3" s="62"/>
      <c r="BQ3" s="62"/>
      <c r="BR3" s="62"/>
      <c r="BS3" s="62"/>
      <c r="BT3" s="62"/>
      <c r="BU3" s="62"/>
      <c r="BV3" s="62"/>
      <c r="BW3" s="62"/>
      <c r="BX3" s="62"/>
      <c r="BY3" s="62"/>
      <c r="BZ3" s="62"/>
      <c r="CA3" s="62"/>
      <c r="CB3" s="62"/>
      <c r="CC3" s="62"/>
      <c r="CD3" s="62"/>
      <c r="CE3" s="62"/>
      <c r="CF3" s="62"/>
      <c r="CG3" s="62"/>
      <c r="CH3" s="62"/>
      <c r="CI3" s="62"/>
      <c r="CJ3" s="62"/>
      <c r="CK3" s="62"/>
      <c r="CL3" s="62"/>
      <c r="CM3" s="62"/>
      <c r="CN3" s="62"/>
      <c r="CO3" s="62"/>
      <c r="CP3" s="62"/>
      <c r="CQ3" s="62"/>
      <c r="CR3" s="62"/>
      <c r="CS3" s="62"/>
      <c r="CT3" s="62"/>
      <c r="CU3" s="62"/>
      <c r="CV3" s="62"/>
      <c r="CW3" s="62"/>
      <c r="CX3" s="62"/>
      <c r="CY3" s="62"/>
      <c r="CZ3" s="62"/>
      <c r="DA3" s="62"/>
      <c r="DB3" s="62"/>
      <c r="DC3" s="62"/>
      <c r="DD3" s="62"/>
      <c r="DE3" s="62"/>
      <c r="DF3" s="62"/>
      <c r="DG3" s="62"/>
      <c r="DH3" s="62"/>
      <c r="DI3" s="62"/>
      <c r="DJ3" s="62"/>
      <c r="DK3" s="62"/>
      <c r="DL3" s="62"/>
      <c r="DM3" s="62"/>
      <c r="DN3" s="62"/>
      <c r="DO3" s="62"/>
      <c r="DP3" s="62"/>
      <c r="DQ3" s="62"/>
      <c r="DR3" s="62"/>
      <c r="DS3" s="62"/>
      <c r="DT3" s="62"/>
      <c r="DU3" s="62"/>
      <c r="DV3" s="62"/>
      <c r="DW3" s="62"/>
      <c r="DX3" s="62"/>
      <c r="DY3" s="62"/>
      <c r="DZ3" s="62"/>
      <c r="EA3" s="62"/>
      <c r="EB3" s="62"/>
      <c r="EC3" s="62"/>
      <c r="ED3" s="62"/>
      <c r="EE3" s="62"/>
      <c r="EF3" s="62"/>
      <c r="EG3" s="62"/>
      <c r="EH3" s="62"/>
      <c r="EI3" s="62"/>
      <c r="EJ3" s="62"/>
      <c r="EK3" s="62"/>
      <c r="EL3" s="62"/>
      <c r="EM3" s="62"/>
      <c r="EN3" s="62"/>
      <c r="EO3" s="62"/>
      <c r="EP3" s="62"/>
      <c r="EQ3" s="62"/>
      <c r="ER3" s="62"/>
      <c r="ES3" s="62"/>
      <c r="ET3" s="62"/>
      <c r="EU3" s="62"/>
      <c r="EV3" s="62"/>
      <c r="EW3" s="62"/>
      <c r="EX3" s="62"/>
      <c r="EY3" s="62"/>
      <c r="EZ3" s="62"/>
      <c r="FA3" s="62"/>
      <c r="FB3" s="62"/>
      <c r="FC3" s="62"/>
      <c r="FD3" s="62"/>
      <c r="FE3" s="62"/>
      <c r="FF3" s="62"/>
      <c r="FG3" s="62"/>
      <c r="FH3" s="62"/>
      <c r="FI3" s="62"/>
      <c r="FJ3" s="62"/>
      <c r="FK3" s="62"/>
      <c r="FL3" s="62"/>
      <c r="FM3" s="62"/>
      <c r="FN3" s="62"/>
      <c r="FO3" s="62"/>
      <c r="FP3" s="62"/>
      <c r="FQ3" s="62"/>
      <c r="FR3" s="62"/>
      <c r="FS3" s="62"/>
      <c r="FT3" s="62"/>
      <c r="FU3" s="62"/>
      <c r="FV3" s="62"/>
      <c r="FW3" s="62"/>
      <c r="FX3" s="62"/>
      <c r="FY3" s="62"/>
      <c r="FZ3" s="62"/>
      <c r="GA3" s="62"/>
      <c r="GB3" s="62"/>
      <c r="GC3" s="62"/>
      <c r="GD3" s="62"/>
      <c r="GE3" s="62"/>
      <c r="GF3" s="62"/>
      <c r="GG3" s="62"/>
      <c r="GH3" s="62"/>
      <c r="GI3" s="62"/>
      <c r="GJ3" s="62"/>
      <c r="GK3" s="62"/>
      <c r="GL3" s="62"/>
      <c r="GM3" s="62"/>
      <c r="GN3" s="62"/>
      <c r="GO3" s="62"/>
      <c r="GP3" s="62"/>
      <c r="GQ3" s="62"/>
      <c r="GR3" s="62"/>
      <c r="GS3" s="62"/>
      <c r="GT3" s="62"/>
      <c r="GU3" s="62"/>
      <c r="GV3" s="62"/>
      <c r="GW3" s="62"/>
      <c r="GX3" s="62"/>
      <c r="GY3" s="62"/>
      <c r="GZ3" s="62"/>
      <c r="HA3" s="62"/>
      <c r="HB3" s="62"/>
      <c r="HC3" s="62"/>
      <c r="HD3" s="62"/>
      <c r="HE3" s="62"/>
      <c r="HF3" s="62"/>
      <c r="HG3" s="62"/>
      <c r="HH3" s="62"/>
      <c r="HI3" s="62"/>
      <c r="HJ3" s="62"/>
      <c r="HK3" s="62"/>
      <c r="HL3" s="62"/>
      <c r="HM3" s="62"/>
      <c r="HN3" s="62"/>
      <c r="HO3" s="62"/>
      <c r="HP3" s="62"/>
      <c r="HQ3" s="62"/>
      <c r="HR3" s="62"/>
      <c r="HS3" s="62"/>
      <c r="HT3" s="62"/>
      <c r="HU3" s="62"/>
      <c r="HV3" s="62"/>
      <c r="HW3" s="62"/>
      <c r="HX3" s="62"/>
      <c r="HY3" s="62"/>
      <c r="HZ3" s="62"/>
      <c r="IA3" s="62"/>
      <c r="IB3" s="62"/>
      <c r="IC3" s="62"/>
      <c r="ID3" s="62"/>
      <c r="IE3" s="62"/>
      <c r="IF3" s="62"/>
      <c r="IG3" s="62"/>
      <c r="IH3" s="62"/>
      <c r="II3" s="62"/>
      <c r="IJ3" s="62"/>
      <c r="IK3" s="62"/>
      <c r="IL3" s="62"/>
      <c r="IM3" s="62"/>
      <c r="IN3" s="62"/>
      <c r="IO3" s="62"/>
      <c r="IP3" s="62"/>
      <c r="IQ3" s="62"/>
      <c r="IR3" s="62"/>
      <c r="IS3" s="62"/>
      <c r="IT3" s="62"/>
      <c r="IU3" s="62"/>
      <c r="IV3" s="62"/>
    </row>
    <row r="4" s="55" customFormat="1" ht="36" customHeight="1" spans="1:256">
      <c r="A4" s="73" t="s">
        <v>1187</v>
      </c>
      <c r="B4" s="73"/>
      <c r="C4" s="73" t="s">
        <v>1188</v>
      </c>
      <c r="D4" s="73"/>
      <c r="E4" s="73"/>
      <c r="F4" s="73"/>
      <c r="G4" s="73"/>
      <c r="H4" s="73"/>
      <c r="I4" s="73"/>
      <c r="J4" s="73"/>
      <c r="K4" s="73"/>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77"/>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row>
    <row r="5" s="55" customFormat="1" ht="47.25" customHeight="1" spans="1:256">
      <c r="A5" s="73"/>
      <c r="B5" s="63" t="s">
        <v>1189</v>
      </c>
      <c r="C5" s="66" t="s">
        <v>1609</v>
      </c>
      <c r="D5" s="66" t="s">
        <v>1610</v>
      </c>
      <c r="E5" s="66" t="s">
        <v>1611</v>
      </c>
      <c r="F5" s="66" t="s">
        <v>1612</v>
      </c>
      <c r="G5" s="66" t="s">
        <v>1613</v>
      </c>
      <c r="H5" s="66" t="s">
        <v>1614</v>
      </c>
      <c r="I5" s="66" t="s">
        <v>1615</v>
      </c>
      <c r="J5" s="66" t="s">
        <v>1616</v>
      </c>
      <c r="K5" s="66" t="s">
        <v>1617</v>
      </c>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62"/>
      <c r="AW5" s="62"/>
      <c r="AX5" s="62"/>
      <c r="AY5" s="77"/>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c r="IR5" s="62"/>
      <c r="IS5" s="62"/>
      <c r="IT5" s="62"/>
      <c r="IU5" s="62"/>
      <c r="IV5" s="62"/>
    </row>
    <row r="6" s="55" customFormat="1" ht="24" customHeight="1" spans="1:11">
      <c r="A6" s="66" t="s">
        <v>1193</v>
      </c>
      <c r="B6" s="106"/>
      <c r="C6" s="106"/>
      <c r="D6" s="106"/>
      <c r="E6" s="106"/>
      <c r="F6" s="106"/>
      <c r="G6" s="106"/>
      <c r="H6" s="107"/>
      <c r="I6" s="107"/>
      <c r="J6" s="107"/>
      <c r="K6" s="107"/>
    </row>
    <row r="7" s="55" customFormat="1" ht="24" customHeight="1" spans="1:11">
      <c r="A7" s="108"/>
      <c r="B7" s="106"/>
      <c r="C7" s="106"/>
      <c r="D7" s="106"/>
      <c r="E7" s="106"/>
      <c r="F7" s="106"/>
      <c r="G7" s="106"/>
      <c r="H7" s="107"/>
      <c r="I7" s="107"/>
      <c r="J7" s="107"/>
      <c r="K7" s="107"/>
    </row>
    <row r="8" s="55" customFormat="1" ht="24" customHeight="1" spans="1:11">
      <c r="A8" s="108"/>
      <c r="B8" s="106"/>
      <c r="C8" s="106"/>
      <c r="D8" s="106"/>
      <c r="E8" s="106"/>
      <c r="F8" s="106"/>
      <c r="G8" s="106"/>
      <c r="H8" s="107"/>
      <c r="I8" s="107"/>
      <c r="J8" s="107"/>
      <c r="K8" s="107"/>
    </row>
    <row r="9" s="55" customFormat="1" ht="24" customHeight="1" spans="1:11">
      <c r="A9" s="108"/>
      <c r="B9" s="109"/>
      <c r="C9" s="110"/>
      <c r="D9" s="110"/>
      <c r="E9" s="110"/>
      <c r="F9" s="110"/>
      <c r="G9" s="110"/>
      <c r="H9" s="110"/>
      <c r="I9" s="110"/>
      <c r="J9" s="110"/>
      <c r="K9" s="110"/>
    </row>
    <row r="10" s="55" customFormat="1" ht="24" customHeight="1" spans="1:256">
      <c r="A10" s="73" t="s">
        <v>1194</v>
      </c>
      <c r="B10" s="106"/>
      <c r="C10" s="106"/>
      <c r="D10" s="106"/>
      <c r="E10" s="106"/>
      <c r="F10" s="106"/>
      <c r="G10" s="106"/>
      <c r="H10" s="106"/>
      <c r="I10" s="106"/>
      <c r="J10" s="106"/>
      <c r="K10" s="106"/>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62"/>
      <c r="AT10" s="62"/>
      <c r="AU10" s="62"/>
      <c r="AV10" s="62"/>
      <c r="AW10" s="62"/>
      <c r="AX10" s="62"/>
      <c r="AY10" s="77"/>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c r="IL10" s="62"/>
      <c r="IM10" s="62"/>
      <c r="IN10" s="62"/>
      <c r="IO10" s="62"/>
      <c r="IP10" s="62"/>
      <c r="IQ10" s="62"/>
      <c r="IR10" s="62"/>
      <c r="IS10" s="62"/>
      <c r="IT10" s="62"/>
      <c r="IU10" s="62"/>
      <c r="IV10" s="62"/>
    </row>
    <row r="11" s="55" customFormat="1" spans="1:11">
      <c r="A11" s="111" t="s">
        <v>1618</v>
      </c>
      <c r="B11" s="111"/>
      <c r="C11" s="111"/>
      <c r="D11" s="111"/>
      <c r="E11" s="111"/>
      <c r="F11" s="111"/>
      <c r="G11" s="111"/>
      <c r="H11" s="111"/>
      <c r="I11" s="111"/>
      <c r="J11" s="111"/>
      <c r="K11" s="111"/>
    </row>
    <row r="12" s="55" customFormat="1" spans="1:11">
      <c r="A12" s="101"/>
      <c r="B12" s="101"/>
      <c r="C12" s="102"/>
      <c r="D12" s="102"/>
      <c r="E12" s="102"/>
      <c r="F12" s="102"/>
      <c r="G12" s="102"/>
      <c r="H12" s="102"/>
      <c r="I12" s="102"/>
      <c r="J12" s="102"/>
      <c r="K12" s="102"/>
    </row>
    <row r="13" s="55" customFormat="1" spans="1:11">
      <c r="A13" s="101"/>
      <c r="B13" s="101"/>
      <c r="C13" s="102"/>
      <c r="D13" s="102"/>
      <c r="E13" s="102"/>
      <c r="F13" s="102"/>
      <c r="G13" s="102"/>
      <c r="H13" s="102"/>
      <c r="I13" s="102"/>
      <c r="J13" s="102"/>
      <c r="K13" s="102"/>
    </row>
    <row r="14" s="55" customFormat="1" ht="10" customHeight="1" spans="1:11">
      <c r="A14" s="101"/>
      <c r="B14" s="101"/>
      <c r="C14" s="102"/>
      <c r="D14" s="102"/>
      <c r="E14" s="102"/>
      <c r="F14" s="102"/>
      <c r="G14" s="102"/>
      <c r="H14" s="102"/>
      <c r="I14" s="102"/>
      <c r="J14" s="102"/>
      <c r="K14" s="102"/>
    </row>
    <row r="15" s="55" customFormat="1" spans="1:11">
      <c r="A15" s="101"/>
      <c r="B15" s="101"/>
      <c r="C15" s="102"/>
      <c r="D15" s="102"/>
      <c r="E15" s="102"/>
      <c r="F15" s="102"/>
      <c r="G15" s="102"/>
      <c r="H15" s="102"/>
      <c r="I15" s="102"/>
      <c r="J15" s="102"/>
      <c r="K15" s="102"/>
    </row>
    <row r="16" s="55" customFormat="1" spans="1:11">
      <c r="A16" s="101"/>
      <c r="B16" s="101"/>
      <c r="C16" s="101"/>
      <c r="D16" s="101"/>
      <c r="E16" s="101"/>
      <c r="F16" s="101"/>
      <c r="G16" s="101"/>
      <c r="H16" s="101"/>
      <c r="I16" s="101"/>
      <c r="J16" s="101"/>
      <c r="K16" s="102"/>
    </row>
  </sheetData>
  <mergeCells count="4">
    <mergeCell ref="A2:K2"/>
    <mergeCell ref="A3:K3"/>
    <mergeCell ref="C4:K4"/>
    <mergeCell ref="A11:K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E12" sqref="E12"/>
    </sheetView>
  </sheetViews>
  <sheetFormatPr defaultColWidth="9.13333333333333" defaultRowHeight="14.25" outlineLevelCol="2"/>
  <cols>
    <col min="1" max="1" width="40.1333333333333" style="11" customWidth="1"/>
    <col min="2" max="3" width="25.6333333333333" style="11" customWidth="1"/>
    <col min="4" max="256" width="9.13333333333333" style="11" customWidth="1"/>
    <col min="257" max="16384" width="9.13333333333333" style="11"/>
  </cols>
  <sheetData>
    <row r="1" s="11" customFormat="1" spans="1:1">
      <c r="A1" s="56" t="s">
        <v>1619</v>
      </c>
    </row>
    <row r="2" s="11" customFormat="1" ht="33.95" customHeight="1" spans="1:3">
      <c r="A2" s="3" t="s">
        <v>1620</v>
      </c>
      <c r="B2" s="3"/>
      <c r="C2" s="3"/>
    </row>
    <row r="3" s="11" customFormat="1" ht="17.1" customHeight="1" spans="1:3">
      <c r="A3" s="4" t="s">
        <v>1124</v>
      </c>
      <c r="B3" s="4"/>
      <c r="C3" s="4"/>
    </row>
    <row r="4" s="11" customFormat="1" ht="23.25" customHeight="1" spans="1:3">
      <c r="A4" s="5" t="s">
        <v>1298</v>
      </c>
      <c r="B4" s="5" t="s">
        <v>1299</v>
      </c>
      <c r="C4" s="5" t="s">
        <v>30</v>
      </c>
    </row>
    <row r="5" s="11" customFormat="1" ht="24.75" customHeight="1" spans="1:3">
      <c r="A5" s="6" t="s">
        <v>1300</v>
      </c>
      <c r="B5" s="98"/>
      <c r="C5" s="99">
        <v>363529.93</v>
      </c>
    </row>
    <row r="6" s="11" customFormat="1" ht="24.75" customHeight="1" spans="1:3">
      <c r="A6" s="6" t="s">
        <v>1621</v>
      </c>
      <c r="B6" s="8"/>
      <c r="C6" s="99">
        <v>154900</v>
      </c>
    </row>
    <row r="7" s="11" customFormat="1" ht="24.75" customHeight="1" spans="1:3">
      <c r="A7" s="6" t="s">
        <v>1302</v>
      </c>
      <c r="B7" s="100"/>
      <c r="C7" s="99">
        <v>448576</v>
      </c>
    </row>
    <row r="8" s="11" customFormat="1" ht="24.75" customHeight="1" spans="1:3">
      <c r="A8" s="6" t="s">
        <v>1303</v>
      </c>
      <c r="B8" s="8"/>
      <c r="C8" s="99"/>
    </row>
    <row r="9" s="11" customFormat="1" ht="24.75" customHeight="1" spans="1:3">
      <c r="A9" s="6" t="s">
        <v>1621</v>
      </c>
      <c r="B9" s="8"/>
      <c r="C9" s="99"/>
    </row>
    <row r="10" s="11" customFormat="1" ht="24.75" customHeight="1" spans="1:3">
      <c r="A10" s="6" t="s">
        <v>1304</v>
      </c>
      <c r="B10" s="8"/>
      <c r="C10" s="99">
        <v>33297.74</v>
      </c>
    </row>
    <row r="11" s="11" customFormat="1" ht="24.75" customHeight="1" spans="1:3">
      <c r="A11" s="6" t="s">
        <v>1621</v>
      </c>
      <c r="B11" s="8"/>
      <c r="C11" s="99"/>
    </row>
    <row r="12" s="11" customFormat="1" ht="24.75" customHeight="1" spans="1:3">
      <c r="A12" s="6" t="s">
        <v>1305</v>
      </c>
      <c r="B12" s="8"/>
      <c r="C12" s="99">
        <v>441563.64</v>
      </c>
    </row>
    <row r="13" s="11" customFormat="1" ht="24.75" customHeight="1" spans="1:3">
      <c r="A13" s="6" t="s">
        <v>1621</v>
      </c>
      <c r="B13" s="8"/>
      <c r="C13" s="99">
        <v>221900</v>
      </c>
    </row>
    <row r="14" s="11" customFormat="1" ht="17.1" customHeight="1"/>
  </sheetData>
  <mergeCells count="2">
    <mergeCell ref="A2:C2"/>
    <mergeCell ref="A3:C3"/>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B19" sqref="B19"/>
    </sheetView>
  </sheetViews>
  <sheetFormatPr defaultColWidth="9.55833333333333" defaultRowHeight="14.25" outlineLevelCol="3"/>
  <cols>
    <col min="1" max="1" width="34.3833333333333" style="27" customWidth="1"/>
    <col min="2" max="2" width="20.575" style="27" customWidth="1"/>
    <col min="3" max="3" width="20.7083333333333" style="27" customWidth="1"/>
    <col min="4" max="4" width="21.6333333333333" style="27" customWidth="1"/>
    <col min="5" max="16384" width="9.55833333333333" style="27"/>
  </cols>
  <sheetData>
    <row r="1" s="27" customFormat="1" spans="1:3">
      <c r="A1" s="28" t="s">
        <v>1622</v>
      </c>
      <c r="B1" s="28"/>
      <c r="C1" s="28"/>
    </row>
    <row r="2" s="27" customFormat="1" ht="27" customHeight="1" spans="1:4">
      <c r="A2" s="89" t="s">
        <v>1623</v>
      </c>
      <c r="B2" s="89"/>
      <c r="C2" s="89"/>
      <c r="D2" s="89"/>
    </row>
    <row r="3" s="27" customFormat="1" ht="20" customHeight="1" spans="4:4">
      <c r="D3" s="62" t="s">
        <v>25</v>
      </c>
    </row>
    <row r="4" s="27" customFormat="1" ht="36" customHeight="1" spans="1:4">
      <c r="A4" s="90" t="s">
        <v>1624</v>
      </c>
      <c r="B4" s="90" t="s">
        <v>28</v>
      </c>
      <c r="C4" s="90" t="s">
        <v>29</v>
      </c>
      <c r="D4" s="91" t="s">
        <v>30</v>
      </c>
    </row>
    <row r="5" s="27" customFormat="1" ht="36" customHeight="1" spans="1:4">
      <c r="A5" s="92" t="s">
        <v>1625</v>
      </c>
      <c r="B5" s="47"/>
      <c r="C5" s="47"/>
      <c r="D5" s="47"/>
    </row>
    <row r="6" s="27" customFormat="1" ht="36" customHeight="1" spans="1:4">
      <c r="A6" s="92" t="s">
        <v>1626</v>
      </c>
      <c r="B6" s="47">
        <v>300</v>
      </c>
      <c r="C6" s="47">
        <v>300</v>
      </c>
      <c r="D6" s="47"/>
    </row>
    <row r="7" s="27" customFormat="1" ht="36" customHeight="1" spans="1:4">
      <c r="A7" s="92" t="s">
        <v>1627</v>
      </c>
      <c r="B7" s="47"/>
      <c r="C7" s="47"/>
      <c r="D7" s="47"/>
    </row>
    <row r="8" s="27" customFormat="1" ht="36" customHeight="1" spans="1:4">
      <c r="A8" s="92" t="s">
        <v>1628</v>
      </c>
      <c r="B8" s="47"/>
      <c r="C8" s="47"/>
      <c r="D8" s="47"/>
    </row>
    <row r="9" s="27" customFormat="1" ht="36" customHeight="1" spans="1:4">
      <c r="A9" s="92" t="s">
        <v>1629</v>
      </c>
      <c r="B9" s="47"/>
      <c r="C9" s="47"/>
      <c r="D9" s="47">
        <v>148</v>
      </c>
    </row>
    <row r="10" s="27" customFormat="1" ht="36" customHeight="1" spans="1:4">
      <c r="A10" s="93" t="s">
        <v>56</v>
      </c>
      <c r="B10" s="94">
        <f>SUM(B5:B9)</f>
        <v>300</v>
      </c>
      <c r="C10" s="94">
        <f>SUM(C5:C9)</f>
        <v>300</v>
      </c>
      <c r="D10" s="94">
        <f>SUM(D5:D9)</f>
        <v>148</v>
      </c>
    </row>
    <row r="11" s="27" customFormat="1" ht="36" customHeight="1" spans="1:4">
      <c r="A11" s="92" t="s">
        <v>57</v>
      </c>
      <c r="B11" s="47"/>
      <c r="C11" s="47"/>
      <c r="D11" s="47">
        <v>13</v>
      </c>
    </row>
    <row r="12" s="27" customFormat="1" ht="36" customHeight="1" spans="1:4">
      <c r="A12" s="92" t="s">
        <v>62</v>
      </c>
      <c r="B12" s="47"/>
      <c r="C12" s="47"/>
      <c r="D12" s="47">
        <v>12</v>
      </c>
    </row>
    <row r="13" s="27" customFormat="1" ht="36" customHeight="1" spans="1:4">
      <c r="A13" s="95"/>
      <c r="B13" s="96"/>
      <c r="C13" s="96"/>
      <c r="D13" s="96"/>
    </row>
    <row r="14" s="27" customFormat="1" ht="36" customHeight="1" spans="1:4">
      <c r="A14" s="95"/>
      <c r="B14" s="96"/>
      <c r="C14" s="96"/>
      <c r="D14" s="96"/>
    </row>
    <row r="15" s="27" customFormat="1" ht="36" customHeight="1" spans="1:4">
      <c r="A15" s="93" t="s">
        <v>65</v>
      </c>
      <c r="B15" s="97">
        <f>SUM(B10:B12)</f>
        <v>300</v>
      </c>
      <c r="C15" s="97">
        <f>SUM(C10:C12)</f>
        <v>300</v>
      </c>
      <c r="D15" s="97">
        <f>SUM(D10:D12)</f>
        <v>173</v>
      </c>
    </row>
  </sheetData>
  <mergeCells count="1">
    <mergeCell ref="A2:D2"/>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workbookViewId="0">
      <selection activeCell="A17" sqref="A17"/>
    </sheetView>
  </sheetViews>
  <sheetFormatPr defaultColWidth="9.55833333333333" defaultRowHeight="14.25" outlineLevelCol="3"/>
  <cols>
    <col min="1" max="1" width="39.1583333333333" style="27" customWidth="1"/>
    <col min="2" max="4" width="13.5416666666667" style="27" customWidth="1"/>
    <col min="5" max="16384" width="9.55833333333333" style="27"/>
  </cols>
  <sheetData>
    <row r="1" s="27" customFormat="1" spans="1:1">
      <c r="A1" s="30" t="s">
        <v>1630</v>
      </c>
    </row>
    <row r="2" s="27" customFormat="1" ht="27" customHeight="1" spans="1:4">
      <c r="A2" s="89" t="s">
        <v>1631</v>
      </c>
      <c r="B2" s="89"/>
      <c r="C2" s="89"/>
      <c r="D2" s="89"/>
    </row>
    <row r="3" s="27" customFormat="1" ht="20" customHeight="1" spans="4:4">
      <c r="D3" s="60" t="s">
        <v>25</v>
      </c>
    </row>
    <row r="4" s="27" customFormat="1" ht="36" customHeight="1" spans="1:4">
      <c r="A4" s="90" t="s">
        <v>1632</v>
      </c>
      <c r="B4" s="90" t="s">
        <v>28</v>
      </c>
      <c r="C4" s="90" t="s">
        <v>29</v>
      </c>
      <c r="D4" s="91" t="s">
        <v>30</v>
      </c>
    </row>
    <row r="5" s="27" customFormat="1" ht="36" customHeight="1" spans="1:4">
      <c r="A5" s="92" t="s">
        <v>1633</v>
      </c>
      <c r="B5" s="47"/>
      <c r="C5" s="47"/>
      <c r="D5" s="47">
        <v>19</v>
      </c>
    </row>
    <row r="6" s="27" customFormat="1" ht="36" customHeight="1" spans="1:4">
      <c r="A6" s="92" t="s">
        <v>1634</v>
      </c>
      <c r="B6" s="47"/>
      <c r="C6" s="47"/>
      <c r="D6" s="47"/>
    </row>
    <row r="7" s="27" customFormat="1" ht="36" customHeight="1" spans="1:4">
      <c r="A7" s="92" t="s">
        <v>1635</v>
      </c>
      <c r="B7" s="47"/>
      <c r="C7" s="47"/>
      <c r="D7" s="47"/>
    </row>
    <row r="8" s="27" customFormat="1" ht="36" customHeight="1" spans="1:4">
      <c r="A8" s="92" t="s">
        <v>1636</v>
      </c>
      <c r="B8" s="47"/>
      <c r="C8" s="47"/>
      <c r="D8" s="47"/>
    </row>
    <row r="9" s="27" customFormat="1" ht="36" customHeight="1" spans="1:4">
      <c r="A9" s="92" t="s">
        <v>1637</v>
      </c>
      <c r="B9" s="47"/>
      <c r="C9" s="47"/>
      <c r="D9" s="47"/>
    </row>
    <row r="10" s="27" customFormat="1" ht="36" customHeight="1" spans="1:4">
      <c r="A10" s="93" t="s">
        <v>94</v>
      </c>
      <c r="B10" s="94"/>
      <c r="C10" s="94"/>
      <c r="D10" s="94">
        <v>19</v>
      </c>
    </row>
    <row r="11" s="27" customFormat="1" ht="36" customHeight="1" spans="1:4">
      <c r="A11" s="92" t="s">
        <v>96</v>
      </c>
      <c r="B11" s="47">
        <v>300</v>
      </c>
      <c r="C11" s="47">
        <v>300</v>
      </c>
      <c r="D11" s="47">
        <v>148</v>
      </c>
    </row>
    <row r="12" s="27" customFormat="1" ht="36" customHeight="1" spans="1:4">
      <c r="A12" s="92" t="s">
        <v>99</v>
      </c>
      <c r="B12" s="47"/>
      <c r="C12" s="47"/>
      <c r="D12" s="47">
        <v>6</v>
      </c>
    </row>
    <row r="13" s="27" customFormat="1" ht="36" customHeight="1" spans="1:4">
      <c r="A13" s="92"/>
      <c r="B13" s="47"/>
      <c r="C13" s="47"/>
      <c r="D13" s="47"/>
    </row>
    <row r="14" s="27" customFormat="1" ht="36" customHeight="1" spans="1:4">
      <c r="A14" s="95"/>
      <c r="B14" s="96"/>
      <c r="C14" s="96"/>
      <c r="D14" s="96"/>
    </row>
    <row r="15" s="27" customFormat="1" ht="36" customHeight="1" spans="1:4">
      <c r="A15" s="93" t="s">
        <v>102</v>
      </c>
      <c r="B15" s="97">
        <f>SUM(B10:B12)</f>
        <v>300</v>
      </c>
      <c r="C15" s="97">
        <f>SUM(C10:C12)</f>
        <v>300</v>
      </c>
      <c r="D15" s="97">
        <f>SUM(D10:D12)</f>
        <v>173</v>
      </c>
    </row>
  </sheetData>
  <mergeCells count="1">
    <mergeCell ref="A2:D2"/>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FD37"/>
  <sheetViews>
    <sheetView workbookViewId="0">
      <selection activeCell="G12" sqref="G12"/>
    </sheetView>
  </sheetViews>
  <sheetFormatPr defaultColWidth="9.13333333333333" defaultRowHeight="14.25"/>
  <cols>
    <col min="1" max="1" width="9.13333333333333" style="78"/>
    <col min="2" max="2" width="49.2333333333333" style="11" customWidth="1"/>
    <col min="3" max="3" width="33.0916666666667" style="11" customWidth="1"/>
    <col min="4" max="255" width="9.13333333333333" style="11" customWidth="1"/>
    <col min="256" max="16383" width="9.13333333333333" style="11"/>
    <col min="16384" max="16384" width="9.13333333333333" style="78"/>
  </cols>
  <sheetData>
    <row r="1" s="11" customFormat="1" spans="2:16384">
      <c r="B1" s="56" t="s">
        <v>1638</v>
      </c>
      <c r="XFD1" s="78"/>
    </row>
    <row r="2" s="11" customFormat="1" ht="35.25" customHeight="1" spans="1:3">
      <c r="A2" s="79" t="s">
        <v>1639</v>
      </c>
      <c r="B2" s="79"/>
      <c r="C2" s="79"/>
    </row>
    <row r="3" s="11" customFormat="1" ht="15.75" customHeight="1" spans="2:3">
      <c r="B3" s="4" t="s">
        <v>25</v>
      </c>
      <c r="C3" s="4"/>
    </row>
    <row r="4" s="11" customFormat="1" ht="17.1" customHeight="1" spans="1:3">
      <c r="A4" s="80" t="s">
        <v>105</v>
      </c>
      <c r="B4" s="5" t="s">
        <v>1198</v>
      </c>
      <c r="C4" s="5" t="s">
        <v>30</v>
      </c>
    </row>
    <row r="5" s="11" customFormat="1" ht="17.1" customHeight="1" spans="1:3">
      <c r="A5" s="81">
        <v>223</v>
      </c>
      <c r="B5" s="41" t="s">
        <v>1640</v>
      </c>
      <c r="C5" s="82">
        <v>19</v>
      </c>
    </row>
    <row r="6" s="11" customFormat="1" ht="17.1" customHeight="1" spans="1:3">
      <c r="A6" s="83">
        <v>22301</v>
      </c>
      <c r="B6" s="41" t="s">
        <v>1641</v>
      </c>
      <c r="C6" s="8">
        <v>19</v>
      </c>
    </row>
    <row r="7" s="11" customFormat="1" ht="17.1" customHeight="1" spans="1:3">
      <c r="A7" s="81">
        <v>2230101</v>
      </c>
      <c r="B7" s="84" t="s">
        <v>1642</v>
      </c>
      <c r="C7" s="8"/>
    </row>
    <row r="8" s="11" customFormat="1" ht="17.1" customHeight="1" spans="1:3">
      <c r="A8" s="81">
        <v>2230102</v>
      </c>
      <c r="B8" s="84" t="s">
        <v>1643</v>
      </c>
      <c r="C8" s="8"/>
    </row>
    <row r="9" s="11" customFormat="1" ht="17.1" customHeight="1" spans="1:3">
      <c r="A9" s="81">
        <v>2230103</v>
      </c>
      <c r="B9" s="84" t="s">
        <v>1644</v>
      </c>
      <c r="C9" s="8"/>
    </row>
    <row r="10" s="11" customFormat="1" ht="17.1" customHeight="1" spans="1:3">
      <c r="A10" s="81">
        <v>2230104</v>
      </c>
      <c r="B10" s="84" t="s">
        <v>1645</v>
      </c>
      <c r="C10" s="8"/>
    </row>
    <row r="11" s="11" customFormat="1" ht="17.1" customHeight="1" spans="1:3">
      <c r="A11" s="81">
        <v>2230105</v>
      </c>
      <c r="B11" s="84" t="s">
        <v>1646</v>
      </c>
      <c r="C11" s="8">
        <v>19</v>
      </c>
    </row>
    <row r="12" s="11" customFormat="1" ht="17.1" customHeight="1" spans="1:3">
      <c r="A12" s="81">
        <v>2230106</v>
      </c>
      <c r="B12" s="84" t="s">
        <v>1647</v>
      </c>
      <c r="C12" s="8"/>
    </row>
    <row r="13" s="11" customFormat="1" ht="17.1" customHeight="1" spans="1:3">
      <c r="A13" s="81">
        <v>2230107</v>
      </c>
      <c r="B13" s="84" t="s">
        <v>1648</v>
      </c>
      <c r="C13" s="8"/>
    </row>
    <row r="14" s="11" customFormat="1" ht="17.1" customHeight="1" spans="1:3">
      <c r="A14" s="81">
        <v>2230108</v>
      </c>
      <c r="B14" s="84" t="s">
        <v>1649</v>
      </c>
      <c r="C14" s="8"/>
    </row>
    <row r="15" s="11" customFormat="1" ht="17.1" customHeight="1" spans="1:3">
      <c r="A15" s="81">
        <v>2230109</v>
      </c>
      <c r="B15" s="85" t="s">
        <v>1650</v>
      </c>
      <c r="C15" s="8"/>
    </row>
    <row r="16" s="11" customFormat="1" ht="17.1" customHeight="1" spans="1:3">
      <c r="A16" s="81">
        <v>2230199</v>
      </c>
      <c r="B16" s="84" t="s">
        <v>1651</v>
      </c>
      <c r="C16" s="8"/>
    </row>
    <row r="17" s="11" customFormat="1" ht="17.1" customHeight="1" spans="1:3">
      <c r="A17" s="81">
        <v>22302</v>
      </c>
      <c r="B17" s="86" t="s">
        <v>1652</v>
      </c>
      <c r="C17" s="8"/>
    </row>
    <row r="18" s="11" customFormat="1" ht="17.1" customHeight="1" spans="1:3">
      <c r="A18" s="81">
        <v>2230201</v>
      </c>
      <c r="B18" s="84" t="s">
        <v>1653</v>
      </c>
      <c r="C18" s="8"/>
    </row>
    <row r="19" s="11" customFormat="1" ht="17.1" customHeight="1" spans="1:3">
      <c r="A19" s="81">
        <v>2230202</v>
      </c>
      <c r="B19" s="84" t="s">
        <v>1654</v>
      </c>
      <c r="C19" s="8"/>
    </row>
    <row r="20" s="11" customFormat="1" ht="17.1" customHeight="1" spans="1:3">
      <c r="A20" s="81">
        <v>2230203</v>
      </c>
      <c r="B20" s="84" t="s">
        <v>1655</v>
      </c>
      <c r="C20" s="8"/>
    </row>
    <row r="21" s="11" customFormat="1" ht="17.1" customHeight="1" spans="1:3">
      <c r="A21" s="81">
        <v>2230204</v>
      </c>
      <c r="B21" s="84" t="s">
        <v>1656</v>
      </c>
      <c r="C21" s="8"/>
    </row>
    <row r="22" s="11" customFormat="1" ht="17.1" customHeight="1" spans="1:3">
      <c r="A22" s="81">
        <v>2230205</v>
      </c>
      <c r="B22" s="84" t="s">
        <v>1657</v>
      </c>
      <c r="C22" s="8"/>
    </row>
    <row r="23" s="11" customFormat="1" ht="17.1" customHeight="1" spans="1:3">
      <c r="A23" s="81">
        <v>2230206</v>
      </c>
      <c r="B23" s="84" t="s">
        <v>1658</v>
      </c>
      <c r="C23" s="8"/>
    </row>
    <row r="24" s="11" customFormat="1" ht="17.1" customHeight="1" spans="1:3">
      <c r="A24" s="81">
        <v>2230207</v>
      </c>
      <c r="B24" s="84" t="s">
        <v>1659</v>
      </c>
      <c r="C24" s="8"/>
    </row>
    <row r="25" s="11" customFormat="1" ht="17.1" customHeight="1" spans="1:3">
      <c r="A25" s="81">
        <v>2230208</v>
      </c>
      <c r="B25" s="84" t="s">
        <v>1660</v>
      </c>
      <c r="C25" s="8"/>
    </row>
    <row r="26" s="11" customFormat="1" ht="17.1" customHeight="1" spans="1:3">
      <c r="A26" s="81">
        <v>2230299</v>
      </c>
      <c r="B26" s="84" t="s">
        <v>1661</v>
      </c>
      <c r="C26" s="8"/>
    </row>
    <row r="27" s="11" customFormat="1" ht="17.1" customHeight="1" spans="1:3">
      <c r="A27" s="81">
        <v>22303</v>
      </c>
      <c r="B27" s="86" t="s">
        <v>1662</v>
      </c>
      <c r="C27" s="8"/>
    </row>
    <row r="28" s="11" customFormat="1" ht="17.1" customHeight="1" spans="1:3">
      <c r="A28" s="81">
        <v>2230301</v>
      </c>
      <c r="B28" s="84" t="s">
        <v>1663</v>
      </c>
      <c r="C28" s="8"/>
    </row>
    <row r="29" s="11" customFormat="1" ht="17.1" customHeight="1" spans="1:3">
      <c r="A29" s="81">
        <v>22399</v>
      </c>
      <c r="B29" s="86" t="s">
        <v>1664</v>
      </c>
      <c r="C29" s="8"/>
    </row>
    <row r="30" s="11" customFormat="1" ht="17.1" customHeight="1" spans="1:3">
      <c r="A30" s="81">
        <v>2239999</v>
      </c>
      <c r="B30" s="85" t="s">
        <v>1665</v>
      </c>
      <c r="C30" s="8"/>
    </row>
    <row r="31" s="11" customFormat="1" ht="17.1" customHeight="1" spans="1:3">
      <c r="A31" s="87"/>
      <c r="B31" s="6"/>
      <c r="C31" s="8"/>
    </row>
    <row r="32" s="11" customFormat="1" ht="19" customHeight="1" spans="1:3">
      <c r="A32" s="87"/>
      <c r="B32" s="6"/>
      <c r="C32" s="8"/>
    </row>
    <row r="33" s="11" customFormat="1" ht="19" customHeight="1" spans="1:3">
      <c r="A33" s="87"/>
      <c r="B33" s="6"/>
      <c r="C33" s="8"/>
    </row>
    <row r="34" s="11" customFormat="1" ht="17.25" customHeight="1" spans="1:3">
      <c r="A34" s="87"/>
      <c r="B34" s="6"/>
      <c r="C34" s="8"/>
    </row>
    <row r="35" s="11" customFormat="1" ht="17.25" customHeight="1" spans="1:3">
      <c r="A35" s="87"/>
      <c r="B35" s="6"/>
      <c r="C35" s="8"/>
    </row>
    <row r="36" s="11" customFormat="1" ht="17.25" customHeight="1" spans="1:3">
      <c r="A36" s="87"/>
      <c r="B36" s="5" t="s">
        <v>1666</v>
      </c>
      <c r="C36" s="8">
        <v>19</v>
      </c>
    </row>
    <row r="37" s="11" customFormat="1" ht="17.1" customHeight="1" spans="2:3">
      <c r="B37" s="88"/>
      <c r="C37" s="88"/>
    </row>
  </sheetData>
  <mergeCells count="3">
    <mergeCell ref="A2:C2"/>
    <mergeCell ref="B3:C3"/>
    <mergeCell ref="B37:C37"/>
  </mergeCells>
  <pageMargins left="0.75" right="0.75" top="1" bottom="1" header="0.5" footer="0.5"/>
  <pageSetup paperSize="9" orientation="portrait"/>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S11"/>
  <sheetViews>
    <sheetView workbookViewId="0">
      <selection activeCell="B10" sqref="B10"/>
    </sheetView>
  </sheetViews>
  <sheetFormatPr defaultColWidth="7.16666666666667" defaultRowHeight="11.25"/>
  <cols>
    <col min="1" max="1" width="42.2083333333333" style="55" customWidth="1"/>
    <col min="2" max="2" width="57.6083333333333" style="55" customWidth="1"/>
    <col min="3" max="4" width="12.7416666666667" style="55" customWidth="1"/>
    <col min="5" max="7" width="9.55833333333333" style="55" customWidth="1"/>
    <col min="8" max="8" width="5.975" style="55" customWidth="1"/>
    <col min="9" max="9" width="0.8" style="55" customWidth="1"/>
    <col min="10" max="10" width="10.75" style="55" customWidth="1"/>
    <col min="11" max="11" width="6.24166666666667" style="55" customWidth="1"/>
    <col min="12" max="16384" width="7.16666666666667" style="55"/>
  </cols>
  <sheetData>
    <row r="1" s="55" customFormat="1" ht="12" spans="1:1">
      <c r="A1" s="56" t="s">
        <v>1667</v>
      </c>
    </row>
    <row r="2" s="55" customFormat="1" ht="64" customHeight="1" spans="1:2">
      <c r="A2" s="57" t="s">
        <v>1668</v>
      </c>
      <c r="B2" s="57"/>
    </row>
    <row r="3" s="55" customFormat="1" ht="12" customHeight="1" spans="1:253">
      <c r="A3" s="58"/>
      <c r="B3" s="58"/>
      <c r="C3" s="59"/>
      <c r="D3" s="59"/>
      <c r="E3" s="60"/>
      <c r="F3" s="60"/>
      <c r="G3" s="60"/>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c r="IR3" s="60"/>
      <c r="IS3" s="60"/>
    </row>
    <row r="4" s="55" customFormat="1" ht="21" customHeight="1" spans="1:253">
      <c r="A4" s="58" t="s">
        <v>1124</v>
      </c>
      <c r="B4" s="58"/>
      <c r="C4" s="61"/>
      <c r="D4" s="61"/>
      <c r="E4" s="62"/>
      <c r="F4" s="62"/>
      <c r="G4" s="62"/>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row>
    <row r="5" s="55" customFormat="1" ht="39" customHeight="1" spans="1:253">
      <c r="A5" s="63" t="s">
        <v>1669</v>
      </c>
      <c r="B5" s="64" t="s">
        <v>1670</v>
      </c>
      <c r="C5" s="65"/>
      <c r="D5" s="65"/>
      <c r="E5" s="62"/>
      <c r="F5" s="62"/>
      <c r="G5" s="62"/>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77"/>
      <c r="AT5" s="62"/>
      <c r="AU5" s="62"/>
      <c r="AV5" s="62"/>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c r="IR5" s="62"/>
      <c r="IS5" s="62"/>
    </row>
    <row r="6" s="55" customFormat="1" ht="39" customHeight="1" spans="1:4">
      <c r="A6" s="66"/>
      <c r="B6" s="67"/>
      <c r="C6" s="68"/>
      <c r="D6" s="68"/>
    </row>
    <row r="7" s="55" customFormat="1" ht="39" customHeight="1" spans="1:4">
      <c r="A7" s="69"/>
      <c r="B7" s="67"/>
      <c r="C7" s="68"/>
      <c r="D7" s="68"/>
    </row>
    <row r="8" s="55" customFormat="1" ht="39" customHeight="1" spans="1:4">
      <c r="A8" s="69"/>
      <c r="B8" s="67"/>
      <c r="C8" s="68"/>
      <c r="D8" s="68"/>
    </row>
    <row r="9" s="55" customFormat="1" ht="39" customHeight="1" spans="1:4">
      <c r="A9" s="70"/>
      <c r="B9" s="71"/>
      <c r="C9" s="72"/>
      <c r="D9" s="72"/>
    </row>
    <row r="10" s="55" customFormat="1" ht="39" customHeight="1" spans="1:253">
      <c r="A10" s="73" t="s">
        <v>1194</v>
      </c>
      <c r="B10" s="74"/>
      <c r="C10" s="75"/>
      <c r="D10" s="75"/>
      <c r="E10" s="62"/>
      <c r="F10" s="62"/>
      <c r="G10" s="62"/>
      <c r="H10" s="62"/>
      <c r="I10" s="62"/>
      <c r="J10" s="62"/>
      <c r="K10" s="62"/>
      <c r="L10" s="62"/>
      <c r="M10" s="62"/>
      <c r="N10" s="62"/>
      <c r="O10" s="62"/>
      <c r="P10" s="62"/>
      <c r="Q10" s="62"/>
      <c r="R10" s="62"/>
      <c r="S10" s="62"/>
      <c r="T10" s="62"/>
      <c r="U10" s="62"/>
      <c r="V10" s="62"/>
      <c r="W10" s="62"/>
      <c r="X10" s="62"/>
      <c r="Y10" s="62"/>
      <c r="Z10" s="62"/>
      <c r="AA10" s="62"/>
      <c r="AB10" s="62"/>
      <c r="AC10" s="62"/>
      <c r="AD10" s="62"/>
      <c r="AE10" s="62"/>
      <c r="AF10" s="62"/>
      <c r="AG10" s="62"/>
      <c r="AH10" s="62"/>
      <c r="AI10" s="62"/>
      <c r="AJ10" s="62"/>
      <c r="AK10" s="62"/>
      <c r="AL10" s="62"/>
      <c r="AM10" s="62"/>
      <c r="AN10" s="62"/>
      <c r="AO10" s="62"/>
      <c r="AP10" s="62"/>
      <c r="AQ10" s="62"/>
      <c r="AR10" s="62"/>
      <c r="AS10" s="77"/>
      <c r="AT10" s="62"/>
      <c r="AU10" s="62"/>
      <c r="AV10" s="62"/>
      <c r="AW10" s="62"/>
      <c r="AX10" s="62"/>
      <c r="AY10" s="62"/>
      <c r="AZ10" s="62"/>
      <c r="BA10" s="62"/>
      <c r="BB10" s="62"/>
      <c r="BC10" s="62"/>
      <c r="BD10" s="62"/>
      <c r="BE10" s="62"/>
      <c r="BF10" s="62"/>
      <c r="BG10" s="62"/>
      <c r="BH10" s="62"/>
      <c r="BI10" s="62"/>
      <c r="BJ10" s="62"/>
      <c r="BK10" s="62"/>
      <c r="BL10" s="62"/>
      <c r="BM10" s="62"/>
      <c r="BN10" s="62"/>
      <c r="BO10" s="62"/>
      <c r="BP10" s="62"/>
      <c r="BQ10" s="62"/>
      <c r="BR10" s="62"/>
      <c r="BS10" s="62"/>
      <c r="BT10" s="62"/>
      <c r="BU10" s="62"/>
      <c r="BV10" s="62"/>
      <c r="BW10" s="62"/>
      <c r="BX10" s="62"/>
      <c r="BY10" s="62"/>
      <c r="BZ10" s="62"/>
      <c r="CA10" s="62"/>
      <c r="CB10" s="62"/>
      <c r="CC10" s="62"/>
      <c r="CD10" s="62"/>
      <c r="CE10" s="62"/>
      <c r="CF10" s="62"/>
      <c r="CG10" s="62"/>
      <c r="CH10" s="62"/>
      <c r="CI10" s="62"/>
      <c r="CJ10" s="62"/>
      <c r="CK10" s="62"/>
      <c r="CL10" s="62"/>
      <c r="CM10" s="62"/>
      <c r="CN10" s="62"/>
      <c r="CO10" s="62"/>
      <c r="CP10" s="62"/>
      <c r="CQ10" s="62"/>
      <c r="CR10" s="62"/>
      <c r="CS10" s="62"/>
      <c r="CT10" s="62"/>
      <c r="CU10" s="62"/>
      <c r="CV10" s="62"/>
      <c r="CW10" s="62"/>
      <c r="CX10" s="62"/>
      <c r="CY10" s="62"/>
      <c r="CZ10" s="62"/>
      <c r="DA10" s="62"/>
      <c r="DB10" s="62"/>
      <c r="DC10" s="62"/>
      <c r="DD10" s="62"/>
      <c r="DE10" s="62"/>
      <c r="DF10" s="62"/>
      <c r="DG10" s="62"/>
      <c r="DH10" s="62"/>
      <c r="DI10" s="62"/>
      <c r="DJ10" s="62"/>
      <c r="DK10" s="62"/>
      <c r="DL10" s="62"/>
      <c r="DM10" s="62"/>
      <c r="DN10" s="62"/>
      <c r="DO10" s="62"/>
      <c r="DP10" s="62"/>
      <c r="DQ10" s="62"/>
      <c r="DR10" s="62"/>
      <c r="DS10" s="62"/>
      <c r="DT10" s="62"/>
      <c r="DU10" s="62"/>
      <c r="DV10" s="62"/>
      <c r="DW10" s="62"/>
      <c r="DX10" s="62"/>
      <c r="DY10" s="62"/>
      <c r="DZ10" s="62"/>
      <c r="EA10" s="62"/>
      <c r="EB10" s="62"/>
      <c r="EC10" s="62"/>
      <c r="ED10" s="62"/>
      <c r="EE10" s="62"/>
      <c r="EF10" s="62"/>
      <c r="EG10" s="62"/>
      <c r="EH10" s="62"/>
      <c r="EI10" s="62"/>
      <c r="EJ10" s="62"/>
      <c r="EK10" s="62"/>
      <c r="EL10" s="62"/>
      <c r="EM10" s="62"/>
      <c r="EN10" s="62"/>
      <c r="EO10" s="62"/>
      <c r="EP10" s="62"/>
      <c r="EQ10" s="62"/>
      <c r="ER10" s="62"/>
      <c r="ES10" s="62"/>
      <c r="ET10" s="62"/>
      <c r="EU10" s="62"/>
      <c r="EV10" s="62"/>
      <c r="EW10" s="62"/>
      <c r="EX10" s="62"/>
      <c r="EY10" s="62"/>
      <c r="EZ10" s="62"/>
      <c r="FA10" s="62"/>
      <c r="FB10" s="62"/>
      <c r="FC10" s="62"/>
      <c r="FD10" s="62"/>
      <c r="FE10" s="62"/>
      <c r="FF10" s="62"/>
      <c r="FG10" s="62"/>
      <c r="FH10" s="62"/>
      <c r="FI10" s="62"/>
      <c r="FJ10" s="62"/>
      <c r="FK10" s="62"/>
      <c r="FL10" s="62"/>
      <c r="FM10" s="62"/>
      <c r="FN10" s="62"/>
      <c r="FO10" s="62"/>
      <c r="FP10" s="62"/>
      <c r="FQ10" s="62"/>
      <c r="FR10" s="62"/>
      <c r="FS10" s="62"/>
      <c r="FT10" s="62"/>
      <c r="FU10" s="62"/>
      <c r="FV10" s="62"/>
      <c r="FW10" s="62"/>
      <c r="FX10" s="62"/>
      <c r="FY10" s="62"/>
      <c r="FZ10" s="62"/>
      <c r="GA10" s="62"/>
      <c r="GB10" s="62"/>
      <c r="GC10" s="62"/>
      <c r="GD10" s="62"/>
      <c r="GE10" s="62"/>
      <c r="GF10" s="62"/>
      <c r="GG10" s="62"/>
      <c r="GH10" s="62"/>
      <c r="GI10" s="62"/>
      <c r="GJ10" s="62"/>
      <c r="GK10" s="62"/>
      <c r="GL10" s="62"/>
      <c r="GM10" s="62"/>
      <c r="GN10" s="62"/>
      <c r="GO10" s="62"/>
      <c r="GP10" s="62"/>
      <c r="GQ10" s="62"/>
      <c r="GR10" s="62"/>
      <c r="GS10" s="62"/>
      <c r="GT10" s="62"/>
      <c r="GU10" s="62"/>
      <c r="GV10" s="62"/>
      <c r="GW10" s="62"/>
      <c r="GX10" s="62"/>
      <c r="GY10" s="62"/>
      <c r="GZ10" s="62"/>
      <c r="HA10" s="62"/>
      <c r="HB10" s="62"/>
      <c r="HC10" s="62"/>
      <c r="HD10" s="62"/>
      <c r="HE10" s="62"/>
      <c r="HF10" s="62"/>
      <c r="HG10" s="62"/>
      <c r="HH10" s="62"/>
      <c r="HI10" s="62"/>
      <c r="HJ10" s="62"/>
      <c r="HK10" s="62"/>
      <c r="HL10" s="62"/>
      <c r="HM10" s="62"/>
      <c r="HN10" s="62"/>
      <c r="HO10" s="62"/>
      <c r="HP10" s="62"/>
      <c r="HQ10" s="62"/>
      <c r="HR10" s="62"/>
      <c r="HS10" s="62"/>
      <c r="HT10" s="62"/>
      <c r="HU10" s="62"/>
      <c r="HV10" s="62"/>
      <c r="HW10" s="62"/>
      <c r="HX10" s="62"/>
      <c r="HY10" s="62"/>
      <c r="HZ10" s="62"/>
      <c r="IA10" s="62"/>
      <c r="IB10" s="62"/>
      <c r="IC10" s="62"/>
      <c r="ID10" s="62"/>
      <c r="IE10" s="62"/>
      <c r="IF10" s="62"/>
      <c r="IG10" s="62"/>
      <c r="IH10" s="62"/>
      <c r="II10" s="62"/>
      <c r="IJ10" s="62"/>
      <c r="IK10" s="62"/>
      <c r="IL10" s="62"/>
      <c r="IM10" s="62"/>
      <c r="IN10" s="62"/>
      <c r="IO10" s="62"/>
      <c r="IP10" s="62"/>
      <c r="IQ10" s="62"/>
      <c r="IR10" s="62"/>
      <c r="IS10" s="62"/>
    </row>
    <row r="11" s="55" customFormat="1" ht="24" customHeight="1" spans="1:2">
      <c r="A11" s="76" t="s">
        <v>1671</v>
      </c>
      <c r="B11" s="76"/>
    </row>
  </sheetData>
  <mergeCells count="4">
    <mergeCell ref="A2:B2"/>
    <mergeCell ref="A3:B3"/>
    <mergeCell ref="A4:B4"/>
    <mergeCell ref="A11:B11"/>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3"/>
  <sheetViews>
    <sheetView workbookViewId="0">
      <selection activeCell="F19" sqref="F19"/>
    </sheetView>
  </sheetViews>
  <sheetFormatPr defaultColWidth="9.55833333333333" defaultRowHeight="14.25"/>
  <cols>
    <col min="1" max="1" width="26.8166666666667" style="27" customWidth="1"/>
    <col min="2" max="13" width="10.225" style="27" customWidth="1"/>
    <col min="14" max="16384" width="9.55833333333333" style="27"/>
  </cols>
  <sheetData>
    <row r="1" s="27" customFormat="1" spans="1:3">
      <c r="A1" s="28" t="s">
        <v>1672</v>
      </c>
      <c r="B1" s="28"/>
      <c r="C1" s="28"/>
    </row>
    <row r="2" s="27" customFormat="1" ht="25.5" spans="1:13">
      <c r="A2" s="29" t="s">
        <v>1673</v>
      </c>
      <c r="B2" s="29"/>
      <c r="C2" s="29"/>
      <c r="D2" s="29"/>
      <c r="E2" s="29"/>
      <c r="F2" s="29"/>
      <c r="G2" s="29"/>
      <c r="H2" s="29"/>
      <c r="I2" s="29"/>
      <c r="J2" s="29"/>
      <c r="K2" s="29"/>
      <c r="L2" s="29"/>
      <c r="M2" s="29"/>
    </row>
    <row r="3" s="27" customFormat="1" ht="19.5" customHeight="1" spans="1:13">
      <c r="A3" s="30"/>
      <c r="B3" s="30"/>
      <c r="C3" s="30"/>
      <c r="D3" s="30"/>
      <c r="E3" s="30"/>
      <c r="F3" s="30"/>
      <c r="G3" s="30"/>
      <c r="H3" s="30"/>
      <c r="I3" s="30"/>
      <c r="J3" s="30"/>
      <c r="K3" s="30"/>
      <c r="L3" s="30"/>
      <c r="M3" s="48" t="s">
        <v>25</v>
      </c>
    </row>
    <row r="4" s="27" customFormat="1" ht="22" customHeight="1" spans="1:13">
      <c r="A4" s="31" t="s">
        <v>1674</v>
      </c>
      <c r="B4" s="32" t="s">
        <v>1675</v>
      </c>
      <c r="C4" s="33"/>
      <c r="D4" s="34"/>
      <c r="E4" s="35" t="s">
        <v>1676</v>
      </c>
      <c r="F4" s="36"/>
      <c r="G4" s="37"/>
      <c r="H4" s="35" t="s">
        <v>1677</v>
      </c>
      <c r="I4" s="36"/>
      <c r="J4" s="37"/>
      <c r="K4" s="35" t="s">
        <v>1678</v>
      </c>
      <c r="L4" s="36"/>
      <c r="M4" s="37"/>
    </row>
    <row r="5" s="27" customFormat="1" ht="22" customHeight="1" spans="1:13">
      <c r="A5" s="38"/>
      <c r="B5" s="39" t="s">
        <v>28</v>
      </c>
      <c r="C5" s="39" t="s">
        <v>29</v>
      </c>
      <c r="D5" s="40" t="s">
        <v>30</v>
      </c>
      <c r="E5" s="39" t="s">
        <v>28</v>
      </c>
      <c r="F5" s="39" t="s">
        <v>29</v>
      </c>
      <c r="G5" s="40" t="s">
        <v>30</v>
      </c>
      <c r="H5" s="39" t="s">
        <v>28</v>
      </c>
      <c r="I5" s="39" t="s">
        <v>29</v>
      </c>
      <c r="J5" s="40" t="s">
        <v>30</v>
      </c>
      <c r="K5" s="39" t="s">
        <v>28</v>
      </c>
      <c r="L5" s="39" t="s">
        <v>29</v>
      </c>
      <c r="M5" s="40" t="s">
        <v>30</v>
      </c>
    </row>
    <row r="6" s="27" customFormat="1" ht="30" customHeight="1" spans="1:13">
      <c r="A6" s="41" t="s">
        <v>1679</v>
      </c>
      <c r="B6" s="45">
        <f t="shared" ref="B6:B12" si="0">E6+H6</f>
        <v>35661</v>
      </c>
      <c r="C6" s="43">
        <f t="shared" ref="C6:C12" si="1">F6+I6</f>
        <v>35661</v>
      </c>
      <c r="D6" s="43">
        <f t="shared" ref="D6:D12" si="2">G6+J6</f>
        <v>40184</v>
      </c>
      <c r="E6" s="43">
        <f t="shared" ref="E6:J6" si="3">SUM(E7:E12)</f>
        <v>11340</v>
      </c>
      <c r="F6" s="43">
        <f t="shared" si="3"/>
        <v>11340</v>
      </c>
      <c r="G6" s="43">
        <f>SUM(G7:G12)+1</f>
        <v>13496</v>
      </c>
      <c r="H6" s="43">
        <f t="shared" si="3"/>
        <v>24321</v>
      </c>
      <c r="I6" s="43">
        <f t="shared" si="3"/>
        <v>24321</v>
      </c>
      <c r="J6" s="43">
        <f t="shared" si="3"/>
        <v>26688</v>
      </c>
      <c r="K6" s="47"/>
      <c r="L6" s="47"/>
      <c r="M6" s="47"/>
    </row>
    <row r="7" s="27" customFormat="1" ht="30" customHeight="1" spans="1:13">
      <c r="A7" s="44" t="s">
        <v>1680</v>
      </c>
      <c r="B7" s="45">
        <f t="shared" si="0"/>
        <v>18504</v>
      </c>
      <c r="C7" s="43">
        <f t="shared" si="1"/>
        <v>18504</v>
      </c>
      <c r="D7" s="43">
        <f t="shared" si="2"/>
        <v>23559</v>
      </c>
      <c r="E7" s="49">
        <v>2643</v>
      </c>
      <c r="F7" s="49">
        <v>2643</v>
      </c>
      <c r="G7" s="49">
        <v>3394</v>
      </c>
      <c r="H7" s="43">
        <v>15861</v>
      </c>
      <c r="I7" s="43">
        <v>15861</v>
      </c>
      <c r="J7" s="43">
        <v>20165</v>
      </c>
      <c r="K7" s="47"/>
      <c r="L7" s="47"/>
      <c r="M7" s="47"/>
    </row>
    <row r="8" s="27" customFormat="1" ht="30" customHeight="1" spans="1:13">
      <c r="A8" s="44" t="s">
        <v>1681</v>
      </c>
      <c r="B8" s="45">
        <f t="shared" si="0"/>
        <v>0</v>
      </c>
      <c r="C8" s="43">
        <f t="shared" si="1"/>
        <v>0</v>
      </c>
      <c r="D8" s="43">
        <f t="shared" si="2"/>
        <v>47</v>
      </c>
      <c r="E8" s="49"/>
      <c r="F8" s="49"/>
      <c r="G8" s="49">
        <v>38</v>
      </c>
      <c r="H8" s="43"/>
      <c r="I8" s="43"/>
      <c r="J8" s="43">
        <v>9</v>
      </c>
      <c r="K8" s="47"/>
      <c r="L8" s="47"/>
      <c r="M8" s="47"/>
    </row>
    <row r="9" s="27" customFormat="1" ht="30" customHeight="1" spans="1:13">
      <c r="A9" s="44" t="s">
        <v>1682</v>
      </c>
      <c r="B9" s="42">
        <f t="shared" si="0"/>
        <v>16631</v>
      </c>
      <c r="C9" s="50">
        <f t="shared" si="1"/>
        <v>16631</v>
      </c>
      <c r="D9" s="43">
        <f t="shared" si="2"/>
        <v>16206</v>
      </c>
      <c r="E9" s="51">
        <v>8631</v>
      </c>
      <c r="F9" s="51">
        <v>8631</v>
      </c>
      <c r="G9" s="52">
        <v>10058</v>
      </c>
      <c r="H9" s="53">
        <v>8000</v>
      </c>
      <c r="I9" s="53">
        <v>8000</v>
      </c>
      <c r="J9" s="53">
        <v>6148</v>
      </c>
      <c r="K9" s="47"/>
      <c r="L9" s="47"/>
      <c r="M9" s="47"/>
    </row>
    <row r="10" s="27" customFormat="1" ht="30" customHeight="1" spans="1:13">
      <c r="A10" s="44" t="s">
        <v>1683</v>
      </c>
      <c r="B10" s="42">
        <f t="shared" si="0"/>
        <v>45</v>
      </c>
      <c r="C10" s="42">
        <f t="shared" si="1"/>
        <v>45</v>
      </c>
      <c r="D10" s="43">
        <f t="shared" si="2"/>
        <v>0</v>
      </c>
      <c r="E10" s="49">
        <v>35</v>
      </c>
      <c r="F10" s="49">
        <v>35</v>
      </c>
      <c r="G10" s="54"/>
      <c r="H10" s="43">
        <v>10</v>
      </c>
      <c r="I10" s="43">
        <v>10</v>
      </c>
      <c r="J10" s="43"/>
      <c r="K10" s="47"/>
      <c r="L10" s="47"/>
      <c r="M10" s="47"/>
    </row>
    <row r="11" s="27" customFormat="1" ht="30" customHeight="1" spans="1:13">
      <c r="A11" s="44" t="s">
        <v>1684</v>
      </c>
      <c r="B11" s="42">
        <f t="shared" si="0"/>
        <v>28</v>
      </c>
      <c r="C11" s="42">
        <f t="shared" si="1"/>
        <v>28</v>
      </c>
      <c r="D11" s="43">
        <f t="shared" si="2"/>
        <v>8</v>
      </c>
      <c r="E11" s="49">
        <v>28</v>
      </c>
      <c r="F11" s="49">
        <v>28</v>
      </c>
      <c r="G11" s="54">
        <v>2</v>
      </c>
      <c r="H11" s="43">
        <v>0</v>
      </c>
      <c r="I11" s="43">
        <v>0</v>
      </c>
      <c r="J11" s="43">
        <v>6</v>
      </c>
      <c r="K11" s="47"/>
      <c r="L11" s="47"/>
      <c r="M11" s="47"/>
    </row>
    <row r="12" s="27" customFormat="1" ht="30" customHeight="1" spans="1:13">
      <c r="A12" s="44" t="s">
        <v>1685</v>
      </c>
      <c r="B12" s="42">
        <f t="shared" si="0"/>
        <v>453</v>
      </c>
      <c r="C12" s="42">
        <f t="shared" si="1"/>
        <v>453</v>
      </c>
      <c r="D12" s="43">
        <f t="shared" si="2"/>
        <v>363</v>
      </c>
      <c r="E12" s="42">
        <v>3</v>
      </c>
      <c r="F12" s="42">
        <v>3</v>
      </c>
      <c r="G12" s="45">
        <v>3</v>
      </c>
      <c r="H12" s="43">
        <v>450</v>
      </c>
      <c r="I12" s="43">
        <v>450</v>
      </c>
      <c r="J12" s="43">
        <v>360</v>
      </c>
      <c r="K12" s="47"/>
      <c r="L12" s="47"/>
      <c r="M12" s="47"/>
    </row>
    <row r="13" s="27" customFormat="1" ht="30" customHeight="1" spans="1:13">
      <c r="A13" s="44" t="s">
        <v>1686</v>
      </c>
      <c r="B13" s="46"/>
      <c r="C13" s="46"/>
      <c r="D13" s="47"/>
      <c r="E13" s="47"/>
      <c r="F13" s="47"/>
      <c r="G13" s="47"/>
      <c r="H13" s="47"/>
      <c r="I13" s="47"/>
      <c r="J13" s="47"/>
      <c r="K13" s="47"/>
      <c r="L13" s="47"/>
      <c r="M13" s="47"/>
    </row>
  </sheetData>
  <mergeCells count="6">
    <mergeCell ref="A2:M2"/>
    <mergeCell ref="B4:D4"/>
    <mergeCell ref="E4:G4"/>
    <mergeCell ref="H4:J4"/>
    <mergeCell ref="K4:M4"/>
    <mergeCell ref="A4:A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2"/>
  <sheetViews>
    <sheetView workbookViewId="0">
      <selection activeCell="G11" sqref="G11"/>
    </sheetView>
  </sheetViews>
  <sheetFormatPr defaultColWidth="9.55833333333333" defaultRowHeight="14.25" outlineLevelCol="3"/>
  <cols>
    <col min="1" max="1" width="31.9916666666667" style="27" customWidth="1"/>
    <col min="2" max="2" width="16.725" style="60" customWidth="1"/>
    <col min="3" max="3" width="17.125" style="60" customWidth="1"/>
    <col min="4" max="4" width="17.7916666666667" style="60" customWidth="1"/>
    <col min="5" max="16384" width="9.55833333333333" style="27"/>
  </cols>
  <sheetData>
    <row r="1" s="27" customFormat="1" spans="1:4">
      <c r="A1" s="28" t="s">
        <v>23</v>
      </c>
      <c r="B1" s="163"/>
      <c r="C1" s="163"/>
      <c r="D1" s="162"/>
    </row>
    <row r="2" s="27" customFormat="1" ht="22.5" spans="1:4">
      <c r="A2" s="124" t="s">
        <v>24</v>
      </c>
      <c r="B2" s="124"/>
      <c r="C2" s="124"/>
      <c r="D2" s="124"/>
    </row>
    <row r="3" s="27" customFormat="1" ht="19.5" customHeight="1" spans="1:4">
      <c r="A3" s="120"/>
      <c r="B3" s="162"/>
      <c r="C3" s="162"/>
      <c r="D3" s="168" t="s">
        <v>25</v>
      </c>
    </row>
    <row r="4" s="27" customFormat="1" ht="17" customHeight="1" spans="1:4">
      <c r="A4" s="126" t="s">
        <v>26</v>
      </c>
      <c r="B4" s="126"/>
      <c r="C4" s="126"/>
      <c r="D4" s="126"/>
    </row>
    <row r="5" s="27" customFormat="1" ht="17" customHeight="1" spans="1:4">
      <c r="A5" s="128" t="s">
        <v>27</v>
      </c>
      <c r="B5" s="128" t="s">
        <v>28</v>
      </c>
      <c r="C5" s="128" t="s">
        <v>29</v>
      </c>
      <c r="D5" s="128" t="s">
        <v>30</v>
      </c>
    </row>
    <row r="6" s="27" customFormat="1" ht="17" customHeight="1" spans="1:4">
      <c r="A6" s="165" t="s">
        <v>31</v>
      </c>
      <c r="B6" s="166">
        <f>SUM(B7:B21)</f>
        <v>41692</v>
      </c>
      <c r="C6" s="166">
        <f>SUM(C7:C21)</f>
        <v>46072</v>
      </c>
      <c r="D6" s="166">
        <f>SUM(D7:D21)</f>
        <v>46499</v>
      </c>
    </row>
    <row r="7" s="27" customFormat="1" ht="17" customHeight="1" spans="1:4">
      <c r="A7" s="165" t="s">
        <v>32</v>
      </c>
      <c r="B7" s="166">
        <v>7000</v>
      </c>
      <c r="C7" s="166">
        <v>8000</v>
      </c>
      <c r="D7" s="169">
        <v>8416</v>
      </c>
    </row>
    <row r="8" s="27" customFormat="1" ht="17" customHeight="1" spans="1:4">
      <c r="A8" s="165" t="s">
        <v>33</v>
      </c>
      <c r="B8" s="166">
        <v>1800</v>
      </c>
      <c r="C8" s="166">
        <v>1800</v>
      </c>
      <c r="D8" s="169">
        <v>1435</v>
      </c>
    </row>
    <row r="9" s="27" customFormat="1" ht="17" customHeight="1" spans="1:4">
      <c r="A9" s="165" t="s">
        <v>34</v>
      </c>
      <c r="B9" s="166">
        <v>700</v>
      </c>
      <c r="C9" s="166">
        <v>700</v>
      </c>
      <c r="D9" s="169">
        <v>361</v>
      </c>
    </row>
    <row r="10" s="27" customFormat="1" ht="17" customHeight="1" spans="1:4">
      <c r="A10" s="165" t="s">
        <v>35</v>
      </c>
      <c r="B10" s="166">
        <v>50</v>
      </c>
      <c r="C10" s="166">
        <v>50</v>
      </c>
      <c r="D10" s="169">
        <v>34</v>
      </c>
    </row>
    <row r="11" s="27" customFormat="1" ht="17" customHeight="1" spans="1:4">
      <c r="A11" s="165" t="s">
        <v>36</v>
      </c>
      <c r="B11" s="166">
        <v>900</v>
      </c>
      <c r="C11" s="166">
        <v>900</v>
      </c>
      <c r="D11" s="169">
        <v>965</v>
      </c>
    </row>
    <row r="12" s="27" customFormat="1" ht="17" customHeight="1" spans="1:4">
      <c r="A12" s="165" t="s">
        <v>37</v>
      </c>
      <c r="B12" s="166">
        <v>3500</v>
      </c>
      <c r="C12" s="166">
        <v>3500</v>
      </c>
      <c r="D12" s="169">
        <v>3083</v>
      </c>
    </row>
    <row r="13" s="27" customFormat="1" ht="17" customHeight="1" spans="1:4">
      <c r="A13" s="165" t="s">
        <v>38</v>
      </c>
      <c r="B13" s="166">
        <v>500</v>
      </c>
      <c r="C13" s="166">
        <v>2110</v>
      </c>
      <c r="D13" s="169">
        <v>2161</v>
      </c>
    </row>
    <row r="14" s="27" customFormat="1" ht="17" customHeight="1" spans="1:4">
      <c r="A14" s="165" t="s">
        <v>39</v>
      </c>
      <c r="B14" s="166">
        <v>800</v>
      </c>
      <c r="C14" s="166">
        <v>800</v>
      </c>
      <c r="D14" s="169">
        <v>818</v>
      </c>
    </row>
    <row r="15" s="27" customFormat="1" ht="17" customHeight="1" spans="1:4">
      <c r="A15" s="165" t="s">
        <v>40</v>
      </c>
      <c r="B15" s="166">
        <v>14725</v>
      </c>
      <c r="C15" s="166">
        <v>17725</v>
      </c>
      <c r="D15" s="169">
        <v>21482</v>
      </c>
    </row>
    <row r="16" s="27" customFormat="1" ht="17" customHeight="1" spans="1:4">
      <c r="A16" s="165" t="s">
        <v>41</v>
      </c>
      <c r="B16" s="166">
        <v>600</v>
      </c>
      <c r="C16" s="166">
        <v>800</v>
      </c>
      <c r="D16" s="169">
        <v>923</v>
      </c>
    </row>
    <row r="17" s="27" customFormat="1" ht="17" customHeight="1" spans="1:4">
      <c r="A17" s="165" t="s">
        <v>42</v>
      </c>
      <c r="B17" s="166">
        <v>4517</v>
      </c>
      <c r="C17" s="166">
        <v>3517</v>
      </c>
      <c r="D17" s="169">
        <v>405</v>
      </c>
    </row>
    <row r="18" s="27" customFormat="1" ht="17" customHeight="1" spans="1:4">
      <c r="A18" s="165" t="s">
        <v>43</v>
      </c>
      <c r="B18" s="166">
        <v>6550</v>
      </c>
      <c r="C18" s="166">
        <v>6120</v>
      </c>
      <c r="D18" s="169">
        <v>6068</v>
      </c>
    </row>
    <row r="19" s="27" customFormat="1" ht="17" customHeight="1" spans="1:4">
      <c r="A19" s="165" t="s">
        <v>44</v>
      </c>
      <c r="B19" s="166"/>
      <c r="C19" s="166"/>
      <c r="D19" s="169"/>
    </row>
    <row r="20" s="27" customFormat="1" ht="17" customHeight="1" spans="1:4">
      <c r="A20" s="165" t="s">
        <v>45</v>
      </c>
      <c r="B20" s="166">
        <v>50</v>
      </c>
      <c r="C20" s="166">
        <v>50</v>
      </c>
      <c r="D20" s="169">
        <v>348</v>
      </c>
    </row>
    <row r="21" s="27" customFormat="1" ht="17" customHeight="1" spans="1:4">
      <c r="A21" s="165" t="s">
        <v>46</v>
      </c>
      <c r="B21" s="166"/>
      <c r="C21" s="166"/>
      <c r="D21" s="170"/>
    </row>
    <row r="22" s="27" customFormat="1" ht="17" customHeight="1" spans="1:4">
      <c r="A22" s="165" t="s">
        <v>47</v>
      </c>
      <c r="B22" s="166">
        <f>SUM(B23:B30)</f>
        <v>29688</v>
      </c>
      <c r="C22" s="166">
        <f>SUM(C23:C30)</f>
        <v>36928</v>
      </c>
      <c r="D22" s="166">
        <f>SUM(D23:D30)</f>
        <v>33901</v>
      </c>
    </row>
    <row r="23" s="27" customFormat="1" ht="17" customHeight="1" spans="1:4">
      <c r="A23" s="165" t="s">
        <v>48</v>
      </c>
      <c r="B23" s="166">
        <v>2406</v>
      </c>
      <c r="C23" s="166">
        <v>2002</v>
      </c>
      <c r="D23" s="166">
        <v>1661</v>
      </c>
    </row>
    <row r="24" s="27" customFormat="1" ht="17" customHeight="1" spans="1:4">
      <c r="A24" s="165" t="s">
        <v>49</v>
      </c>
      <c r="B24" s="166">
        <v>3000</v>
      </c>
      <c r="C24" s="166">
        <v>2400</v>
      </c>
      <c r="D24" s="166">
        <v>2575</v>
      </c>
    </row>
    <row r="25" s="27" customFormat="1" ht="17" customHeight="1" spans="1:4">
      <c r="A25" s="165" t="s">
        <v>50</v>
      </c>
      <c r="B25" s="166">
        <v>2400</v>
      </c>
      <c r="C25" s="166">
        <v>2000</v>
      </c>
      <c r="D25" s="166">
        <v>1819</v>
      </c>
    </row>
    <row r="26" s="27" customFormat="1" ht="17" customHeight="1" spans="1:4">
      <c r="A26" s="165" t="s">
        <v>51</v>
      </c>
      <c r="B26" s="166"/>
      <c r="C26" s="166"/>
      <c r="D26" s="166"/>
    </row>
    <row r="27" s="27" customFormat="1" ht="17" customHeight="1" spans="1:4">
      <c r="A27" s="165" t="s">
        <v>52</v>
      </c>
      <c r="B27" s="166">
        <v>21382</v>
      </c>
      <c r="C27" s="166">
        <v>30126</v>
      </c>
      <c r="D27" s="166">
        <v>27528</v>
      </c>
    </row>
    <row r="28" s="27" customFormat="1" ht="17" customHeight="1" spans="1:4">
      <c r="A28" s="171" t="s">
        <v>53</v>
      </c>
      <c r="B28" s="172">
        <v>300</v>
      </c>
      <c r="C28" s="172">
        <v>200</v>
      </c>
      <c r="D28" s="166">
        <v>146</v>
      </c>
    </row>
    <row r="29" s="27" customFormat="1" ht="17" customHeight="1" spans="1:4">
      <c r="A29" s="171" t="s">
        <v>54</v>
      </c>
      <c r="B29" s="172"/>
      <c r="C29" s="172"/>
      <c r="D29" s="166"/>
    </row>
    <row r="30" s="27" customFormat="1" ht="17" customHeight="1" spans="1:4">
      <c r="A30" s="165" t="s">
        <v>55</v>
      </c>
      <c r="B30" s="166">
        <v>200</v>
      </c>
      <c r="C30" s="166">
        <v>200</v>
      </c>
      <c r="D30" s="166">
        <v>172</v>
      </c>
    </row>
    <row r="31" s="27" customFormat="1" ht="17" customHeight="1" spans="1:4">
      <c r="A31" s="165"/>
      <c r="B31" s="166"/>
      <c r="C31" s="166"/>
      <c r="D31" s="166"/>
    </row>
    <row r="32" s="27" customFormat="1" ht="17" customHeight="1" spans="1:4">
      <c r="A32" s="137" t="s">
        <v>56</v>
      </c>
      <c r="B32" s="138">
        <f>SUM(B6,B22)</f>
        <v>71380</v>
      </c>
      <c r="C32" s="138">
        <f>SUM(C6,C22)</f>
        <v>83000</v>
      </c>
      <c r="D32" s="167">
        <f>SUM(D6,D22)</f>
        <v>80400</v>
      </c>
    </row>
    <row r="33" s="27" customFormat="1" ht="17" customHeight="1" spans="1:4">
      <c r="A33" s="165" t="s">
        <v>57</v>
      </c>
      <c r="B33" s="166">
        <f>B34+B35+B36</f>
        <v>246504</v>
      </c>
      <c r="C33" s="166">
        <f>C34+C35+C36</f>
        <v>252599</v>
      </c>
      <c r="D33" s="166">
        <f>D34+D35+D36</f>
        <v>266884</v>
      </c>
    </row>
    <row r="34" s="27" customFormat="1" ht="17" customHeight="1" spans="1:4">
      <c r="A34" s="165" t="s">
        <v>58</v>
      </c>
      <c r="B34" s="166">
        <v>4628</v>
      </c>
      <c r="C34" s="166">
        <v>4628</v>
      </c>
      <c r="D34" s="166">
        <v>4572</v>
      </c>
    </row>
    <row r="35" s="27" customFormat="1" ht="17" customHeight="1" spans="1:4">
      <c r="A35" s="165" t="s">
        <v>59</v>
      </c>
      <c r="B35" s="166">
        <v>236432</v>
      </c>
      <c r="C35" s="166">
        <v>227963</v>
      </c>
      <c r="D35" s="166">
        <v>232759</v>
      </c>
    </row>
    <row r="36" s="27" customFormat="1" ht="17" customHeight="1" spans="1:4">
      <c r="A36" s="165" t="s">
        <v>60</v>
      </c>
      <c r="B36" s="166">
        <v>5444</v>
      </c>
      <c r="C36" s="166">
        <v>20008</v>
      </c>
      <c r="D36" s="166">
        <v>29553</v>
      </c>
    </row>
    <row r="37" s="27" customFormat="1" ht="17" customHeight="1" spans="1:4">
      <c r="A37" s="165" t="s">
        <v>61</v>
      </c>
      <c r="B37" s="166"/>
      <c r="C37" s="166"/>
      <c r="D37" s="166"/>
    </row>
    <row r="38" s="27" customFormat="1" ht="17" customHeight="1" spans="1:4">
      <c r="A38" s="165" t="s">
        <v>62</v>
      </c>
      <c r="B38" s="166"/>
      <c r="C38" s="166">
        <v>20512</v>
      </c>
      <c r="D38" s="166">
        <v>20512</v>
      </c>
    </row>
    <row r="39" s="27" customFormat="1" ht="17" customHeight="1" spans="1:4">
      <c r="A39" s="165" t="s">
        <v>63</v>
      </c>
      <c r="B39" s="166">
        <v>3711</v>
      </c>
      <c r="C39" s="166">
        <v>5831</v>
      </c>
      <c r="D39" s="166">
        <v>10815</v>
      </c>
    </row>
    <row r="40" s="27" customFormat="1" ht="17" customHeight="1" spans="1:4">
      <c r="A40" s="165" t="s">
        <v>64</v>
      </c>
      <c r="B40" s="166"/>
      <c r="C40" s="166">
        <v>43163</v>
      </c>
      <c r="D40" s="166">
        <v>42494</v>
      </c>
    </row>
    <row r="41" s="27" customFormat="1" ht="17" customHeight="1" spans="1:4">
      <c r="A41" s="165"/>
      <c r="B41" s="166"/>
      <c r="C41" s="166"/>
      <c r="D41" s="166"/>
    </row>
    <row r="42" s="27" customFormat="1" ht="17" customHeight="1" spans="1:4">
      <c r="A42" s="137" t="s">
        <v>65</v>
      </c>
      <c r="B42" s="138">
        <f>SUM(B32,B33,B37:B40)</f>
        <v>321595</v>
      </c>
      <c r="C42" s="138">
        <f>SUM(C32,C33,C37:C40)</f>
        <v>405105</v>
      </c>
      <c r="D42" s="167">
        <f>SUM(D32,D33,D37:D40)</f>
        <v>421105</v>
      </c>
    </row>
  </sheetData>
  <mergeCells count="2">
    <mergeCell ref="A2:D2"/>
    <mergeCell ref="A4:D4"/>
  </mergeCells>
  <pageMargins left="0.7" right="0.7" top="0.75" bottom="0.75" header="0.3" footer="0.3"/>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10"/>
  <sheetViews>
    <sheetView workbookViewId="0">
      <selection activeCell="E16" sqref="E16"/>
    </sheetView>
  </sheetViews>
  <sheetFormatPr defaultColWidth="9.55833333333333" defaultRowHeight="14.25"/>
  <cols>
    <col min="1" max="1" width="26.8166666666667" style="27" customWidth="1"/>
    <col min="2" max="13" width="10.225" style="27" customWidth="1"/>
    <col min="14" max="16384" width="9.55833333333333" style="27"/>
  </cols>
  <sheetData>
    <row r="1" s="27" customFormat="1" spans="1:3">
      <c r="A1" s="28" t="s">
        <v>1687</v>
      </c>
      <c r="B1" s="28"/>
      <c r="C1" s="28"/>
    </row>
    <row r="2" s="27" customFormat="1" ht="25.5" spans="1:13">
      <c r="A2" s="29" t="s">
        <v>1688</v>
      </c>
      <c r="B2" s="29"/>
      <c r="C2" s="29"/>
      <c r="D2" s="29"/>
      <c r="E2" s="29"/>
      <c r="F2" s="29"/>
      <c r="G2" s="29"/>
      <c r="H2" s="29"/>
      <c r="I2" s="29"/>
      <c r="J2" s="29"/>
      <c r="K2" s="29"/>
      <c r="L2" s="29"/>
      <c r="M2" s="29"/>
    </row>
    <row r="3" s="27" customFormat="1" ht="19.5" customHeight="1" spans="1:13">
      <c r="A3" s="30"/>
      <c r="B3" s="30"/>
      <c r="C3" s="30"/>
      <c r="D3" s="30"/>
      <c r="E3" s="30"/>
      <c r="F3" s="30"/>
      <c r="G3" s="30"/>
      <c r="H3" s="30"/>
      <c r="I3" s="30"/>
      <c r="J3" s="30"/>
      <c r="K3" s="30"/>
      <c r="L3" s="30"/>
      <c r="M3" s="48" t="s">
        <v>25</v>
      </c>
    </row>
    <row r="4" s="27" customFormat="1" ht="22" customHeight="1" spans="1:13">
      <c r="A4" s="31" t="s">
        <v>1674</v>
      </c>
      <c r="B4" s="32" t="s">
        <v>1675</v>
      </c>
      <c r="C4" s="33"/>
      <c r="D4" s="34"/>
      <c r="E4" s="35" t="s">
        <v>1676</v>
      </c>
      <c r="F4" s="36"/>
      <c r="G4" s="37"/>
      <c r="H4" s="35" t="s">
        <v>1677</v>
      </c>
      <c r="I4" s="36"/>
      <c r="J4" s="37"/>
      <c r="K4" s="35" t="s">
        <v>1678</v>
      </c>
      <c r="L4" s="36"/>
      <c r="M4" s="37"/>
    </row>
    <row r="5" s="27" customFormat="1" ht="22" customHeight="1" spans="1:13">
      <c r="A5" s="38"/>
      <c r="B5" s="39" t="s">
        <v>28</v>
      </c>
      <c r="C5" s="39" t="s">
        <v>29</v>
      </c>
      <c r="D5" s="40" t="s">
        <v>30</v>
      </c>
      <c r="E5" s="39" t="s">
        <v>28</v>
      </c>
      <c r="F5" s="39" t="s">
        <v>29</v>
      </c>
      <c r="G5" s="40" t="s">
        <v>30</v>
      </c>
      <c r="H5" s="39" t="s">
        <v>28</v>
      </c>
      <c r="I5" s="39" t="s">
        <v>29</v>
      </c>
      <c r="J5" s="40" t="s">
        <v>30</v>
      </c>
      <c r="K5" s="39" t="s">
        <v>28</v>
      </c>
      <c r="L5" s="39" t="s">
        <v>29</v>
      </c>
      <c r="M5" s="40" t="s">
        <v>30</v>
      </c>
    </row>
    <row r="6" s="27" customFormat="1" ht="30" customHeight="1" spans="1:13">
      <c r="A6" s="41" t="s">
        <v>1689</v>
      </c>
      <c r="B6" s="42">
        <f t="shared" ref="B6:B9" si="0">E6+H6</f>
        <v>32276</v>
      </c>
      <c r="C6" s="42">
        <f t="shared" ref="C6:C9" si="1">F6+I6</f>
        <v>32276</v>
      </c>
      <c r="D6" s="43">
        <f t="shared" ref="D6:D9" si="2">G6+J6</f>
        <v>36469</v>
      </c>
      <c r="E6" s="42">
        <f t="shared" ref="E6:I6" si="3">SUM(E7:E9)</f>
        <v>8229</v>
      </c>
      <c r="F6" s="42">
        <f t="shared" si="3"/>
        <v>8229</v>
      </c>
      <c r="G6" s="42">
        <f t="shared" si="3"/>
        <v>9546</v>
      </c>
      <c r="H6" s="43">
        <f t="shared" si="3"/>
        <v>24047</v>
      </c>
      <c r="I6" s="43">
        <f t="shared" si="3"/>
        <v>24047</v>
      </c>
      <c r="J6" s="43">
        <f>SUM(J7:J9)+1</f>
        <v>26923</v>
      </c>
      <c r="K6" s="47"/>
      <c r="L6" s="47"/>
      <c r="M6" s="47"/>
    </row>
    <row r="7" s="27" customFormat="1" ht="30" customHeight="1" spans="1:13">
      <c r="A7" s="44" t="s">
        <v>1690</v>
      </c>
      <c r="B7" s="42">
        <f t="shared" si="0"/>
        <v>31842</v>
      </c>
      <c r="C7" s="42">
        <f t="shared" si="1"/>
        <v>31842</v>
      </c>
      <c r="D7" s="43">
        <f t="shared" si="2"/>
        <v>36313</v>
      </c>
      <c r="E7" s="42">
        <v>8225</v>
      </c>
      <c r="F7" s="42">
        <v>8225</v>
      </c>
      <c r="G7" s="45">
        <v>9542</v>
      </c>
      <c r="H7" s="43">
        <v>23617</v>
      </c>
      <c r="I7" s="43">
        <v>23617</v>
      </c>
      <c r="J7" s="43">
        <v>26771</v>
      </c>
      <c r="K7" s="47"/>
      <c r="L7" s="47"/>
      <c r="M7" s="47"/>
    </row>
    <row r="8" s="27" customFormat="1" ht="30" customHeight="1" spans="1:13">
      <c r="A8" s="44" t="s">
        <v>1691</v>
      </c>
      <c r="B8" s="42">
        <f t="shared" si="0"/>
        <v>30</v>
      </c>
      <c r="C8" s="42">
        <f t="shared" si="1"/>
        <v>30</v>
      </c>
      <c r="D8" s="43">
        <f t="shared" si="2"/>
        <v>18</v>
      </c>
      <c r="E8" s="42">
        <v>0</v>
      </c>
      <c r="F8" s="42">
        <v>0</v>
      </c>
      <c r="G8" s="45"/>
      <c r="H8" s="43">
        <v>30</v>
      </c>
      <c r="I8" s="43">
        <v>30</v>
      </c>
      <c r="J8" s="43">
        <v>18</v>
      </c>
      <c r="K8" s="47"/>
      <c r="L8" s="47"/>
      <c r="M8" s="47"/>
    </row>
    <row r="9" s="27" customFormat="1" ht="30" customHeight="1" spans="1:13">
      <c r="A9" s="44" t="s">
        <v>1692</v>
      </c>
      <c r="B9" s="42">
        <f t="shared" si="0"/>
        <v>404</v>
      </c>
      <c r="C9" s="42">
        <f t="shared" si="1"/>
        <v>404</v>
      </c>
      <c r="D9" s="43">
        <f t="shared" si="2"/>
        <v>137</v>
      </c>
      <c r="E9" s="42">
        <v>4</v>
      </c>
      <c r="F9" s="42">
        <v>4</v>
      </c>
      <c r="G9" s="45">
        <v>4</v>
      </c>
      <c r="H9" s="43">
        <v>400</v>
      </c>
      <c r="I9" s="43">
        <v>400</v>
      </c>
      <c r="J9" s="43">
        <v>133</v>
      </c>
      <c r="K9" s="47"/>
      <c r="L9" s="47"/>
      <c r="M9" s="47"/>
    </row>
    <row r="10" s="27" customFormat="1" ht="30" customHeight="1" spans="1:13">
      <c r="A10" s="44" t="s">
        <v>1693</v>
      </c>
      <c r="B10" s="46"/>
      <c r="C10" s="46"/>
      <c r="D10" s="47"/>
      <c r="E10" s="47"/>
      <c r="F10" s="47"/>
      <c r="G10" s="47"/>
      <c r="H10" s="47"/>
      <c r="I10" s="47"/>
      <c r="J10" s="47"/>
      <c r="K10" s="47"/>
      <c r="L10" s="47"/>
      <c r="M10" s="47"/>
    </row>
  </sheetData>
  <mergeCells count="6">
    <mergeCell ref="A2:M2"/>
    <mergeCell ref="B4:D4"/>
    <mergeCell ref="E4:G4"/>
    <mergeCell ref="H4:J4"/>
    <mergeCell ref="K4:M4"/>
    <mergeCell ref="A4:A5"/>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0"/>
  <sheetViews>
    <sheetView workbookViewId="0">
      <selection activeCell="G23" sqref="G23"/>
    </sheetView>
  </sheetViews>
  <sheetFormatPr defaultColWidth="9.55833333333333" defaultRowHeight="13.5"/>
  <cols>
    <col min="1" max="12" width="12.475" style="1" customWidth="1"/>
    <col min="13" max="16384" width="9.55833333333333" style="1"/>
  </cols>
  <sheetData>
    <row r="1" s="1" customFormat="1" spans="1:1">
      <c r="A1" s="1" t="s">
        <v>1694</v>
      </c>
    </row>
    <row r="2" s="1" customFormat="1" spans="1:12">
      <c r="A2" s="3" t="s">
        <v>1695</v>
      </c>
      <c r="B2" s="3"/>
      <c r="C2" s="3"/>
      <c r="D2" s="3"/>
      <c r="E2" s="3"/>
      <c r="F2" s="3"/>
      <c r="G2" s="3"/>
      <c r="H2" s="3"/>
      <c r="I2" s="3"/>
      <c r="J2" s="3"/>
      <c r="K2" s="3"/>
      <c r="L2" s="3"/>
    </row>
    <row r="3" s="1" customFormat="1" ht="40" customHeight="1" spans="1:12">
      <c r="A3" s="3"/>
      <c r="B3" s="3"/>
      <c r="C3" s="3"/>
      <c r="D3" s="3"/>
      <c r="E3" s="3"/>
      <c r="F3" s="3"/>
      <c r="G3" s="3"/>
      <c r="H3" s="3"/>
      <c r="I3" s="3"/>
      <c r="J3" s="3"/>
      <c r="K3" s="3"/>
      <c r="L3" s="3"/>
    </row>
    <row r="4" s="21" customFormat="1" ht="24" customHeight="1" spans="1:12">
      <c r="A4" s="22" t="s">
        <v>1124</v>
      </c>
      <c r="B4" s="4"/>
      <c r="C4" s="4"/>
      <c r="D4" s="4"/>
      <c r="E4" s="4"/>
      <c r="F4" s="4"/>
      <c r="G4" s="4"/>
      <c r="H4" s="4"/>
      <c r="I4" s="4"/>
      <c r="J4" s="4"/>
      <c r="K4" s="4"/>
      <c r="L4" s="4"/>
    </row>
    <row r="5" s="21" customFormat="1" ht="28" customHeight="1" spans="1:12">
      <c r="A5" s="23" t="s">
        <v>1299</v>
      </c>
      <c r="B5" s="23"/>
      <c r="C5" s="23"/>
      <c r="D5" s="23"/>
      <c r="E5" s="23"/>
      <c r="F5" s="23"/>
      <c r="G5" s="23" t="s">
        <v>30</v>
      </c>
      <c r="H5" s="23"/>
      <c r="I5" s="23"/>
      <c r="J5" s="23"/>
      <c r="K5" s="23"/>
      <c r="L5" s="23"/>
    </row>
    <row r="6" s="21" customFormat="1" ht="28" customHeight="1" spans="1:12">
      <c r="A6" s="23" t="s">
        <v>1696</v>
      </c>
      <c r="B6" s="23" t="s">
        <v>1697</v>
      </c>
      <c r="C6" s="23" t="s">
        <v>1698</v>
      </c>
      <c r="D6" s="23"/>
      <c r="E6" s="23"/>
      <c r="F6" s="23" t="s">
        <v>1699</v>
      </c>
      <c r="G6" s="23" t="s">
        <v>1696</v>
      </c>
      <c r="H6" s="23" t="s">
        <v>1697</v>
      </c>
      <c r="I6" s="23" t="s">
        <v>1698</v>
      </c>
      <c r="J6" s="23"/>
      <c r="K6" s="23"/>
      <c r="L6" s="23" t="s">
        <v>1699</v>
      </c>
    </row>
    <row r="7" s="21" customFormat="1" ht="28" customHeight="1" spans="1:12">
      <c r="A7" s="23"/>
      <c r="B7" s="23"/>
      <c r="C7" s="23" t="s">
        <v>1189</v>
      </c>
      <c r="D7" s="23" t="s">
        <v>1700</v>
      </c>
      <c r="E7" s="23" t="s">
        <v>1701</v>
      </c>
      <c r="F7" s="23"/>
      <c r="G7" s="23"/>
      <c r="H7" s="23"/>
      <c r="I7" s="23" t="s">
        <v>1189</v>
      </c>
      <c r="J7" s="23" t="s">
        <v>1700</v>
      </c>
      <c r="K7" s="23" t="s">
        <v>1701</v>
      </c>
      <c r="L7" s="23"/>
    </row>
    <row r="8" s="21" customFormat="1" ht="28" customHeight="1" spans="1:12">
      <c r="A8" s="23" t="s">
        <v>1702</v>
      </c>
      <c r="B8" s="23" t="s">
        <v>1703</v>
      </c>
      <c r="C8" s="23" t="s">
        <v>1704</v>
      </c>
      <c r="D8" s="23" t="s">
        <v>1705</v>
      </c>
      <c r="E8" s="23" t="s">
        <v>1706</v>
      </c>
      <c r="F8" s="23" t="s">
        <v>1707</v>
      </c>
      <c r="G8" s="23" t="s">
        <v>1708</v>
      </c>
      <c r="H8" s="23" t="s">
        <v>1709</v>
      </c>
      <c r="I8" s="23" t="s">
        <v>1710</v>
      </c>
      <c r="J8" s="23" t="s">
        <v>1711</v>
      </c>
      <c r="K8" s="23" t="s">
        <v>1712</v>
      </c>
      <c r="L8" s="23" t="s">
        <v>1713</v>
      </c>
    </row>
    <row r="9" s="21" customFormat="1" ht="28" customHeight="1" spans="1:12">
      <c r="A9" s="24">
        <f>SUM(B9,C9,F9)</f>
        <v>1697.26</v>
      </c>
      <c r="B9" s="25"/>
      <c r="C9" s="25">
        <f>SUM(D9:E9)</f>
        <v>1211.78</v>
      </c>
      <c r="D9" s="25"/>
      <c r="E9" s="25">
        <v>1211.78</v>
      </c>
      <c r="F9" s="25">
        <v>485.48</v>
      </c>
      <c r="G9" s="25">
        <f>SUM(I9,L9)</f>
        <v>1640.29</v>
      </c>
      <c r="H9" s="25"/>
      <c r="I9" s="25">
        <v>1199.36</v>
      </c>
      <c r="J9" s="25"/>
      <c r="K9" s="25">
        <v>1199.36</v>
      </c>
      <c r="L9" s="25">
        <v>440.93</v>
      </c>
    </row>
    <row r="10" s="1" customFormat="1" ht="28" customHeight="1" spans="1:12">
      <c r="A10" s="26" t="s">
        <v>1714</v>
      </c>
      <c r="B10" s="26"/>
      <c r="C10" s="26"/>
      <c r="D10" s="26"/>
      <c r="E10" s="26"/>
      <c r="F10" s="26"/>
      <c r="G10" s="26"/>
      <c r="H10" s="26"/>
      <c r="I10" s="26"/>
      <c r="J10" s="26"/>
      <c r="K10" s="26"/>
      <c r="L10" s="26"/>
    </row>
  </sheetData>
  <mergeCells count="13">
    <mergeCell ref="A4:L4"/>
    <mergeCell ref="A5:F5"/>
    <mergeCell ref="G5:L5"/>
    <mergeCell ref="C6:E6"/>
    <mergeCell ref="I6:K6"/>
    <mergeCell ref="A10:L10"/>
    <mergeCell ref="A6:A7"/>
    <mergeCell ref="B6:B7"/>
    <mergeCell ref="F6:F7"/>
    <mergeCell ref="G6:G7"/>
    <mergeCell ref="H6:H7"/>
    <mergeCell ref="L6:L7"/>
    <mergeCell ref="A2:L3"/>
  </mergeCells>
  <pageMargins left="0.751388888888889" right="0.751388888888889" top="1" bottom="1" header="0.5" footer="0.5"/>
  <pageSetup paperSize="9" scale="88" orientation="landscape" horizont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5"/>
  <sheetViews>
    <sheetView workbookViewId="0">
      <selection activeCell="F15" sqref="F15"/>
    </sheetView>
  </sheetViews>
  <sheetFormatPr defaultColWidth="9.55833333333333" defaultRowHeight="14.25" outlineLevelCol="3"/>
  <cols>
    <col min="1" max="1" width="39.1583333333333" style="12" customWidth="1"/>
    <col min="2" max="2" width="28.0083333333333" style="13" customWidth="1"/>
    <col min="3" max="3" width="19.1083333333333" style="11" customWidth="1"/>
    <col min="4" max="4" width="15.2666666666667" style="14" customWidth="1"/>
    <col min="5" max="16384" width="9.55833333333333" style="11"/>
  </cols>
  <sheetData>
    <row r="1" spans="1:1">
      <c r="A1" s="15" t="s">
        <v>1715</v>
      </c>
    </row>
    <row r="2" s="11" customFormat="1" ht="49" customHeight="1" spans="1:4">
      <c r="A2" s="3" t="s">
        <v>1716</v>
      </c>
      <c r="B2" s="3"/>
      <c r="C2" s="3"/>
      <c r="D2" s="16"/>
    </row>
    <row r="3" s="11" customFormat="1" ht="27" customHeight="1" spans="1:4">
      <c r="A3" s="4" t="s">
        <v>1124</v>
      </c>
      <c r="B3" s="4"/>
      <c r="C3" s="4"/>
      <c r="D3" s="17"/>
    </row>
    <row r="4" s="11" customFormat="1" ht="27" customHeight="1" spans="1:4">
      <c r="A4" s="18" t="s">
        <v>1717</v>
      </c>
      <c r="B4" s="18" t="s">
        <v>1718</v>
      </c>
      <c r="C4" s="18" t="s">
        <v>1719</v>
      </c>
      <c r="D4" s="19" t="s">
        <v>1720</v>
      </c>
    </row>
    <row r="5" s="11" customFormat="1" ht="28" customHeight="1" spans="1:4">
      <c r="A5" s="20" t="s">
        <v>1721</v>
      </c>
      <c r="B5" s="20" t="s">
        <v>1722</v>
      </c>
      <c r="C5" s="20" t="s">
        <v>1723</v>
      </c>
      <c r="D5" s="20">
        <v>19000</v>
      </c>
    </row>
    <row r="6" s="11" customFormat="1" ht="28" customHeight="1" spans="1:4">
      <c r="A6" s="20" t="s">
        <v>1724</v>
      </c>
      <c r="B6" s="20" t="s">
        <v>1725</v>
      </c>
      <c r="C6" s="20" t="s">
        <v>1723</v>
      </c>
      <c r="D6" s="20">
        <v>7400</v>
      </c>
    </row>
    <row r="7" s="11" customFormat="1" ht="28" customHeight="1" spans="1:4">
      <c r="A7" s="20" t="s">
        <v>1726</v>
      </c>
      <c r="B7" s="20" t="s">
        <v>1727</v>
      </c>
      <c r="C7" s="20" t="s">
        <v>1723</v>
      </c>
      <c r="D7" s="20">
        <v>11000</v>
      </c>
    </row>
    <row r="8" s="11" customFormat="1" ht="28" customHeight="1" spans="1:4">
      <c r="A8" s="20" t="s">
        <v>1728</v>
      </c>
      <c r="B8" s="20" t="s">
        <v>1729</v>
      </c>
      <c r="C8" s="20" t="s">
        <v>1723</v>
      </c>
      <c r="D8" s="20">
        <v>3800</v>
      </c>
    </row>
    <row r="9" s="11" customFormat="1" ht="28" customHeight="1" spans="1:4">
      <c r="A9" s="20" t="s">
        <v>1730</v>
      </c>
      <c r="B9" s="20" t="s">
        <v>1731</v>
      </c>
      <c r="C9" s="20" t="s">
        <v>1723</v>
      </c>
      <c r="D9" s="20">
        <v>8000</v>
      </c>
    </row>
    <row r="10" s="11" customFormat="1" ht="28" customHeight="1" spans="1:4">
      <c r="A10" s="20" t="s">
        <v>1732</v>
      </c>
      <c r="B10" s="20" t="s">
        <v>1733</v>
      </c>
      <c r="C10" s="20" t="s">
        <v>1723</v>
      </c>
      <c r="D10" s="20">
        <v>2000</v>
      </c>
    </row>
    <row r="11" ht="28" customHeight="1" spans="1:4">
      <c r="A11" s="20" t="s">
        <v>1734</v>
      </c>
      <c r="B11" s="20" t="s">
        <v>1735</v>
      </c>
      <c r="C11" s="20" t="s">
        <v>1723</v>
      </c>
      <c r="D11" s="20">
        <v>3000</v>
      </c>
    </row>
    <row r="12" ht="28" customHeight="1" spans="1:4">
      <c r="A12" s="20" t="s">
        <v>1736</v>
      </c>
      <c r="B12" s="20" t="s">
        <v>1731</v>
      </c>
      <c r="C12" s="20" t="s">
        <v>1723</v>
      </c>
      <c r="D12" s="20">
        <v>10000</v>
      </c>
    </row>
    <row r="13" ht="28" customHeight="1" spans="1:4">
      <c r="A13" s="20" t="s">
        <v>1737</v>
      </c>
      <c r="B13" s="20" t="s">
        <v>1735</v>
      </c>
      <c r="C13" s="20" t="s">
        <v>1723</v>
      </c>
      <c r="D13" s="20">
        <v>9800</v>
      </c>
    </row>
    <row r="14" ht="28" customHeight="1" spans="1:4">
      <c r="A14" s="20" t="s">
        <v>1738</v>
      </c>
      <c r="B14" s="20" t="s">
        <v>1739</v>
      </c>
      <c r="C14" s="20" t="s">
        <v>1740</v>
      </c>
      <c r="D14" s="20">
        <v>566</v>
      </c>
    </row>
    <row r="15" ht="28" customHeight="1" spans="1:4">
      <c r="A15" s="20" t="s">
        <v>1741</v>
      </c>
      <c r="B15" s="20" t="s">
        <v>1742</v>
      </c>
      <c r="C15" s="20" t="s">
        <v>1740</v>
      </c>
      <c r="D15" s="20">
        <v>1300</v>
      </c>
    </row>
    <row r="16" ht="28" customHeight="1" spans="1:4">
      <c r="A16" s="20" t="s">
        <v>1743</v>
      </c>
      <c r="B16" s="20" t="s">
        <v>1744</v>
      </c>
      <c r="C16" s="20" t="s">
        <v>1740</v>
      </c>
      <c r="D16" s="20">
        <v>200</v>
      </c>
    </row>
    <row r="17" ht="28" customHeight="1" spans="1:4">
      <c r="A17" s="20" t="s">
        <v>1745</v>
      </c>
      <c r="B17" s="20" t="s">
        <v>1744</v>
      </c>
      <c r="C17" s="20" t="s">
        <v>1740</v>
      </c>
      <c r="D17" s="20">
        <v>600</v>
      </c>
    </row>
    <row r="18" ht="28" customHeight="1" spans="1:4">
      <c r="A18" s="20" t="s">
        <v>1746</v>
      </c>
      <c r="B18" s="20" t="s">
        <v>1742</v>
      </c>
      <c r="C18" s="20" t="s">
        <v>1740</v>
      </c>
      <c r="D18" s="20">
        <v>300</v>
      </c>
    </row>
    <row r="19" ht="28" customHeight="1" spans="1:4">
      <c r="A19" s="20" t="s">
        <v>1747</v>
      </c>
      <c r="B19" s="20" t="s">
        <v>1744</v>
      </c>
      <c r="C19" s="20" t="s">
        <v>1740</v>
      </c>
      <c r="D19" s="20">
        <v>200</v>
      </c>
    </row>
    <row r="20" ht="28" customHeight="1" spans="1:4">
      <c r="A20" s="20" t="s">
        <v>1748</v>
      </c>
      <c r="B20" s="20" t="s">
        <v>1744</v>
      </c>
      <c r="C20" s="20" t="s">
        <v>1740</v>
      </c>
      <c r="D20" s="20">
        <v>400</v>
      </c>
    </row>
    <row r="21" ht="28" customHeight="1" spans="1:4">
      <c r="A21" s="20" t="s">
        <v>1741</v>
      </c>
      <c r="B21" s="20" t="s">
        <v>1742</v>
      </c>
      <c r="C21" s="20" t="s">
        <v>1740</v>
      </c>
      <c r="D21" s="20">
        <v>2031.32</v>
      </c>
    </row>
    <row r="22" ht="28" customHeight="1" spans="1:4">
      <c r="A22" s="20" t="s">
        <v>1743</v>
      </c>
      <c r="B22" s="20" t="s">
        <v>1744</v>
      </c>
      <c r="C22" s="20" t="s">
        <v>1740</v>
      </c>
      <c r="D22" s="20">
        <v>100</v>
      </c>
    </row>
    <row r="23" ht="28" customHeight="1" spans="1:4">
      <c r="A23" s="20" t="s">
        <v>1747</v>
      </c>
      <c r="B23" s="20" t="s">
        <v>1744</v>
      </c>
      <c r="C23" s="20" t="s">
        <v>1740</v>
      </c>
      <c r="D23" s="20">
        <v>500</v>
      </c>
    </row>
    <row r="24" ht="28" customHeight="1" spans="1:4">
      <c r="A24" s="20" t="s">
        <v>1745</v>
      </c>
      <c r="B24" s="20" t="s">
        <v>1744</v>
      </c>
      <c r="C24" s="20" t="s">
        <v>1740</v>
      </c>
      <c r="D24" s="20">
        <v>2000</v>
      </c>
    </row>
    <row r="25" ht="28" customHeight="1" spans="1:4">
      <c r="A25" s="20" t="s">
        <v>1749</v>
      </c>
      <c r="B25" s="20" t="s">
        <v>1725</v>
      </c>
      <c r="C25" s="20" t="s">
        <v>1740</v>
      </c>
      <c r="D25" s="20">
        <v>1000</v>
      </c>
    </row>
  </sheetData>
  <mergeCells count="2">
    <mergeCell ref="A2:D2"/>
    <mergeCell ref="A3:D3"/>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0"/>
  <sheetViews>
    <sheetView workbookViewId="0">
      <selection activeCell="H16" sqref="H16"/>
    </sheetView>
  </sheetViews>
  <sheetFormatPr defaultColWidth="9" defaultRowHeight="13.5" outlineLevelCol="2"/>
  <cols>
    <col min="1" max="1" width="43.125" style="1" customWidth="1"/>
    <col min="2" max="2" width="21.9583333333333" style="1" customWidth="1"/>
    <col min="3" max="3" width="21.2416666666667" style="1" customWidth="1"/>
    <col min="4" max="5" width="9" style="1"/>
    <col min="6" max="6" width="10.5333333333333" style="1"/>
    <col min="7" max="16384" width="9" style="1"/>
  </cols>
  <sheetData>
    <row r="1" s="1" customFormat="1" spans="1:1">
      <c r="A1" s="2" t="s">
        <v>1750</v>
      </c>
    </row>
    <row r="2" s="1" customFormat="1" ht="48" customHeight="1" spans="1:3">
      <c r="A2" s="3" t="s">
        <v>1751</v>
      </c>
      <c r="B2" s="3"/>
      <c r="C2" s="3"/>
    </row>
    <row r="3" s="1" customFormat="1" ht="24" customHeight="1" spans="1:3">
      <c r="A3" s="4" t="s">
        <v>1124</v>
      </c>
      <c r="B3" s="4"/>
      <c r="C3" s="4"/>
    </row>
    <row r="4" s="1" customFormat="1" ht="26" customHeight="1" spans="1:3">
      <c r="A4" s="5" t="s">
        <v>1298</v>
      </c>
      <c r="B4" s="5" t="s">
        <v>1299</v>
      </c>
      <c r="C4" s="5" t="s">
        <v>30</v>
      </c>
    </row>
    <row r="5" s="1" customFormat="1" ht="23" customHeight="1" spans="1:3">
      <c r="A5" s="6" t="s">
        <v>1752</v>
      </c>
      <c r="B5" s="6"/>
      <c r="C5" s="7">
        <v>363529.93</v>
      </c>
    </row>
    <row r="6" s="1" customFormat="1" ht="23" customHeight="1" spans="1:3">
      <c r="A6" s="6" t="s">
        <v>1753</v>
      </c>
      <c r="B6" s="6"/>
      <c r="C6" s="7">
        <v>208629.93</v>
      </c>
    </row>
    <row r="7" s="1" customFormat="1" ht="23" customHeight="1" spans="1:3">
      <c r="A7" s="6" t="s">
        <v>1754</v>
      </c>
      <c r="B7" s="6"/>
      <c r="C7" s="7">
        <v>154900</v>
      </c>
    </row>
    <row r="8" s="1" customFormat="1" ht="23" customHeight="1" spans="1:3">
      <c r="A8" s="6" t="s">
        <v>1755</v>
      </c>
      <c r="B8" s="8"/>
      <c r="C8" s="7">
        <v>359000</v>
      </c>
    </row>
    <row r="9" s="1" customFormat="1" ht="23" customHeight="1" spans="1:3">
      <c r="A9" s="6" t="s">
        <v>1753</v>
      </c>
      <c r="B9" s="8"/>
      <c r="C9" s="7">
        <v>211800</v>
      </c>
    </row>
    <row r="10" s="1" customFormat="1" ht="23" customHeight="1" spans="1:3">
      <c r="A10" s="6" t="s">
        <v>1754</v>
      </c>
      <c r="B10" s="8"/>
      <c r="C10" s="7">
        <v>147200</v>
      </c>
    </row>
    <row r="11" s="1" customFormat="1" ht="23" customHeight="1" spans="1:3">
      <c r="A11" s="6" t="s">
        <v>1756</v>
      </c>
      <c r="B11" s="6"/>
      <c r="C11" s="7"/>
    </row>
    <row r="12" s="1" customFormat="1" ht="23" customHeight="1" spans="1:3">
      <c r="A12" s="6" t="s">
        <v>1757</v>
      </c>
      <c r="B12" s="6"/>
      <c r="C12" s="7">
        <v>9197.32</v>
      </c>
    </row>
    <row r="13" s="1" customFormat="1" ht="23" customHeight="1" spans="1:3">
      <c r="A13" s="6" t="s">
        <v>1758</v>
      </c>
      <c r="B13" s="6"/>
      <c r="C13" s="7">
        <v>33297</v>
      </c>
    </row>
    <row r="14" s="1" customFormat="1" ht="23" customHeight="1" spans="1:3">
      <c r="A14" s="6" t="s">
        <v>1759</v>
      </c>
      <c r="B14" s="6"/>
      <c r="C14" s="7">
        <v>74000</v>
      </c>
    </row>
    <row r="15" s="1" customFormat="1" ht="23" customHeight="1" spans="1:3">
      <c r="A15" s="6" t="s">
        <v>1760</v>
      </c>
      <c r="B15" s="6"/>
      <c r="C15" s="7"/>
    </row>
    <row r="16" s="1" customFormat="1" ht="23" customHeight="1" spans="1:3">
      <c r="A16" s="6" t="s">
        <v>1761</v>
      </c>
      <c r="B16" s="6"/>
      <c r="C16" s="7">
        <v>0</v>
      </c>
    </row>
    <row r="17" s="1" customFormat="1" ht="23" customHeight="1" spans="1:3">
      <c r="A17" s="6" t="s">
        <v>1762</v>
      </c>
      <c r="B17" s="6"/>
      <c r="C17" s="7">
        <v>11350</v>
      </c>
    </row>
    <row r="18" s="1" customFormat="1" ht="23" customHeight="1" spans="1:3">
      <c r="A18" s="6" t="s">
        <v>1763</v>
      </c>
      <c r="B18" s="6"/>
      <c r="C18" s="7"/>
    </row>
    <row r="19" s="1" customFormat="1" ht="23" customHeight="1" spans="1:3">
      <c r="A19" s="6" t="s">
        <v>1764</v>
      </c>
      <c r="B19" s="6"/>
      <c r="C19" s="7">
        <v>33297.74</v>
      </c>
    </row>
    <row r="20" s="1" customFormat="1" ht="23" customHeight="1" spans="1:3">
      <c r="A20" s="6" t="s">
        <v>1765</v>
      </c>
      <c r="B20" s="6"/>
      <c r="C20" s="9">
        <v>33297.74</v>
      </c>
    </row>
    <row r="21" s="1" customFormat="1" ht="23" customHeight="1" spans="1:3">
      <c r="A21" s="6" t="s">
        <v>1754</v>
      </c>
      <c r="B21" s="6"/>
      <c r="C21" s="7">
        <v>0</v>
      </c>
    </row>
    <row r="22" s="1" customFormat="1" ht="23" customHeight="1" spans="1:3">
      <c r="A22" s="6" t="s">
        <v>1766</v>
      </c>
      <c r="B22" s="6"/>
      <c r="C22" s="7">
        <v>5643.9732</v>
      </c>
    </row>
    <row r="23" s="1" customFormat="1" ht="23" customHeight="1" spans="1:3">
      <c r="A23" s="6" t="s">
        <v>1765</v>
      </c>
      <c r="B23" s="6"/>
      <c r="C23" s="7">
        <v>2951.8782</v>
      </c>
    </row>
    <row r="24" s="1" customFormat="1" ht="23" customHeight="1" spans="1:3">
      <c r="A24" s="6" t="s">
        <v>1754</v>
      </c>
      <c r="B24" s="6"/>
      <c r="C24" s="10">
        <v>2692.095</v>
      </c>
    </row>
    <row r="25" s="1" customFormat="1" ht="23" customHeight="1" spans="1:3">
      <c r="A25" s="6" t="s">
        <v>1767</v>
      </c>
      <c r="B25" s="6"/>
      <c r="C25" s="7"/>
    </row>
    <row r="26" s="1" customFormat="1" ht="23" customHeight="1" spans="1:3">
      <c r="A26" s="6" t="s">
        <v>1753</v>
      </c>
      <c r="B26" s="6"/>
      <c r="C26" s="7">
        <v>219663.64</v>
      </c>
    </row>
    <row r="27" s="1" customFormat="1" ht="23" customHeight="1" spans="1:3">
      <c r="A27" s="6" t="s">
        <v>1754</v>
      </c>
      <c r="B27" s="6"/>
      <c r="C27" s="7">
        <v>221900</v>
      </c>
    </row>
    <row r="28" s="1" customFormat="1" ht="23" customHeight="1" spans="1:3">
      <c r="A28" s="6" t="s">
        <v>1768</v>
      </c>
      <c r="B28" s="8"/>
      <c r="C28" s="7">
        <v>448576</v>
      </c>
    </row>
    <row r="29" s="1" customFormat="1" ht="23" customHeight="1" spans="1:3">
      <c r="A29" s="6" t="s">
        <v>1753</v>
      </c>
      <c r="B29" s="8"/>
      <c r="C29" s="7">
        <v>219676</v>
      </c>
    </row>
    <row r="30" s="1" customFormat="1" ht="23" customHeight="1" spans="1:3">
      <c r="A30" s="6" t="s">
        <v>1754</v>
      </c>
      <c r="B30" s="8"/>
      <c r="C30" s="7">
        <v>228900</v>
      </c>
    </row>
  </sheetData>
  <mergeCells count="2">
    <mergeCell ref="A2:C2"/>
    <mergeCell ref="A3:C3"/>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41"/>
  <sheetViews>
    <sheetView workbookViewId="0">
      <selection activeCell="F26" sqref="F26"/>
    </sheetView>
  </sheetViews>
  <sheetFormatPr defaultColWidth="9.55833333333333" defaultRowHeight="14.25" outlineLevelCol="3"/>
  <cols>
    <col min="1" max="1" width="32.6583333333333" style="27" customWidth="1"/>
    <col min="2" max="2" width="17.3916666666667" style="60" customWidth="1"/>
    <col min="3" max="3" width="16.5916666666667" style="60" customWidth="1"/>
    <col min="4" max="4" width="17.525" style="60" customWidth="1"/>
    <col min="5" max="16384" width="9.55833333333333" style="27"/>
  </cols>
  <sheetData>
    <row r="1" s="27" customFormat="1" spans="1:4">
      <c r="A1" s="28" t="s">
        <v>66</v>
      </c>
      <c r="B1" s="162"/>
      <c r="C1" s="162"/>
      <c r="D1" s="162"/>
    </row>
    <row r="2" s="27" customFormat="1" ht="22.5" spans="1:4">
      <c r="A2" s="124" t="s">
        <v>67</v>
      </c>
      <c r="B2" s="124"/>
      <c r="C2" s="124"/>
      <c r="D2" s="124"/>
    </row>
    <row r="3" s="27" customFormat="1" ht="19.5" customHeight="1" spans="1:4">
      <c r="A3" s="120"/>
      <c r="B3" s="162"/>
      <c r="C3" s="163"/>
      <c r="D3" s="163" t="s">
        <v>25</v>
      </c>
    </row>
    <row r="4" s="27" customFormat="1" ht="16" customHeight="1" spans="1:4">
      <c r="A4" s="126" t="s">
        <v>68</v>
      </c>
      <c r="B4" s="126"/>
      <c r="C4" s="126"/>
      <c r="D4" s="126"/>
    </row>
    <row r="5" s="27" customFormat="1" ht="16" customHeight="1" spans="1:4">
      <c r="A5" s="128" t="s">
        <v>27</v>
      </c>
      <c r="B5" s="128" t="s">
        <v>28</v>
      </c>
      <c r="C5" s="128" t="s">
        <v>29</v>
      </c>
      <c r="D5" s="164" t="s">
        <v>30</v>
      </c>
    </row>
    <row r="6" s="27" customFormat="1" ht="16" customHeight="1" spans="1:4">
      <c r="A6" s="165" t="s">
        <v>69</v>
      </c>
      <c r="B6" s="166">
        <v>53998</v>
      </c>
      <c r="C6" s="166"/>
      <c r="D6" s="166">
        <v>22059</v>
      </c>
    </row>
    <row r="7" s="27" customFormat="1" ht="16" customHeight="1" spans="1:4">
      <c r="A7" s="165" t="s">
        <v>70</v>
      </c>
      <c r="B7" s="166"/>
      <c r="C7" s="166"/>
      <c r="D7" s="166"/>
    </row>
    <row r="8" s="27" customFormat="1" ht="16" customHeight="1" spans="1:4">
      <c r="A8" s="165" t="s">
        <v>71</v>
      </c>
      <c r="B8" s="166">
        <v>250</v>
      </c>
      <c r="C8" s="166"/>
      <c r="D8" s="166">
        <v>258</v>
      </c>
    </row>
    <row r="9" s="27" customFormat="1" ht="16" customHeight="1" spans="1:4">
      <c r="A9" s="165" t="s">
        <v>72</v>
      </c>
      <c r="B9" s="166">
        <v>8906</v>
      </c>
      <c r="C9" s="166"/>
      <c r="D9" s="166">
        <v>6478</v>
      </c>
    </row>
    <row r="10" s="27" customFormat="1" ht="16" customHeight="1" spans="1:4">
      <c r="A10" s="165" t="s">
        <v>73</v>
      </c>
      <c r="B10" s="166">
        <v>63464</v>
      </c>
      <c r="C10" s="166"/>
      <c r="D10" s="166">
        <v>72048</v>
      </c>
    </row>
    <row r="11" s="27" customFormat="1" ht="16" customHeight="1" spans="1:4">
      <c r="A11" s="165" t="s">
        <v>74</v>
      </c>
      <c r="B11" s="166">
        <v>4781</v>
      </c>
      <c r="C11" s="166"/>
      <c r="D11" s="166">
        <v>1412</v>
      </c>
    </row>
    <row r="12" s="27" customFormat="1" ht="16" customHeight="1" spans="1:4">
      <c r="A12" s="165" t="s">
        <v>75</v>
      </c>
      <c r="B12" s="166">
        <v>3159</v>
      </c>
      <c r="C12" s="166"/>
      <c r="D12" s="166">
        <v>3856</v>
      </c>
    </row>
    <row r="13" s="27" customFormat="1" ht="16" customHeight="1" spans="1:4">
      <c r="A13" s="165" t="s">
        <v>76</v>
      </c>
      <c r="B13" s="166">
        <v>52616</v>
      </c>
      <c r="C13" s="166"/>
      <c r="D13" s="166">
        <v>64845</v>
      </c>
    </row>
    <row r="14" s="27" customFormat="1" ht="16" customHeight="1" spans="1:4">
      <c r="A14" s="165" t="s">
        <v>77</v>
      </c>
      <c r="B14" s="166">
        <v>37720</v>
      </c>
      <c r="C14" s="166"/>
      <c r="D14" s="166">
        <v>26178</v>
      </c>
    </row>
    <row r="15" s="27" customFormat="1" ht="16" customHeight="1" spans="1:4">
      <c r="A15" s="165" t="s">
        <v>78</v>
      </c>
      <c r="B15" s="166">
        <v>2383</v>
      </c>
      <c r="C15" s="166"/>
      <c r="D15" s="166">
        <v>3797</v>
      </c>
    </row>
    <row r="16" s="27" customFormat="1" ht="16" customHeight="1" spans="1:4">
      <c r="A16" s="165" t="s">
        <v>79</v>
      </c>
      <c r="B16" s="166">
        <v>16868</v>
      </c>
      <c r="C16" s="166"/>
      <c r="D16" s="166">
        <v>61930</v>
      </c>
    </row>
    <row r="17" s="27" customFormat="1" ht="16" customHeight="1" spans="1:4">
      <c r="A17" s="165" t="s">
        <v>80</v>
      </c>
      <c r="B17" s="166">
        <v>52249</v>
      </c>
      <c r="C17" s="166"/>
      <c r="D17" s="166">
        <v>54205</v>
      </c>
    </row>
    <row r="18" s="27" customFormat="1" ht="16" customHeight="1" spans="1:4">
      <c r="A18" s="165" t="s">
        <v>81</v>
      </c>
      <c r="B18" s="166">
        <v>6133</v>
      </c>
      <c r="C18" s="166"/>
      <c r="D18" s="166">
        <v>7206</v>
      </c>
    </row>
    <row r="19" s="27" customFormat="1" ht="16" customHeight="1" spans="1:4">
      <c r="A19" s="165" t="s">
        <v>82</v>
      </c>
      <c r="B19" s="166">
        <v>542</v>
      </c>
      <c r="C19" s="166"/>
      <c r="D19" s="166">
        <v>907</v>
      </c>
    </row>
    <row r="20" s="27" customFormat="1" ht="16" customHeight="1" spans="1:4">
      <c r="A20" s="165" t="s">
        <v>83</v>
      </c>
      <c r="B20" s="166">
        <v>286</v>
      </c>
      <c r="C20" s="166"/>
      <c r="D20" s="166">
        <v>526</v>
      </c>
    </row>
    <row r="21" s="27" customFormat="1" ht="16" customHeight="1" spans="1:4">
      <c r="A21" s="165" t="s">
        <v>84</v>
      </c>
      <c r="B21" s="166">
        <v>205</v>
      </c>
      <c r="C21" s="166"/>
      <c r="D21" s="166">
        <v>211</v>
      </c>
    </row>
    <row r="22" s="27" customFormat="1" ht="16" customHeight="1" spans="1:4">
      <c r="A22" s="165" t="s">
        <v>85</v>
      </c>
      <c r="B22" s="166"/>
      <c r="C22" s="166"/>
      <c r="D22" s="166"/>
    </row>
    <row r="23" s="27" customFormat="1" ht="16" customHeight="1" spans="1:4">
      <c r="A23" s="165" t="s">
        <v>86</v>
      </c>
      <c r="B23" s="166">
        <v>2681</v>
      </c>
      <c r="C23" s="166"/>
      <c r="D23" s="166">
        <v>1300</v>
      </c>
    </row>
    <row r="24" s="27" customFormat="1" ht="16" customHeight="1" spans="1:4">
      <c r="A24" s="165" t="s">
        <v>87</v>
      </c>
      <c r="B24" s="166">
        <v>4800</v>
      </c>
      <c r="C24" s="166"/>
      <c r="D24" s="166">
        <v>7336</v>
      </c>
    </row>
    <row r="25" s="27" customFormat="1" ht="16" customHeight="1" spans="1:4">
      <c r="A25" s="165" t="s">
        <v>88</v>
      </c>
      <c r="B25" s="166">
        <v>528</v>
      </c>
      <c r="C25" s="166"/>
      <c r="D25" s="166">
        <v>1020</v>
      </c>
    </row>
    <row r="26" s="27" customFormat="1" ht="16" customHeight="1" spans="1:4">
      <c r="A26" s="165" t="s">
        <v>89</v>
      </c>
      <c r="B26" s="166">
        <v>1263</v>
      </c>
      <c r="C26" s="166"/>
      <c r="D26" s="166">
        <v>5545</v>
      </c>
    </row>
    <row r="27" s="27" customFormat="1" ht="16" customHeight="1" spans="1:4">
      <c r="A27" s="165" t="s">
        <v>90</v>
      </c>
      <c r="B27" s="166"/>
      <c r="C27" s="166"/>
      <c r="D27" s="166"/>
    </row>
    <row r="28" s="27" customFormat="1" ht="16" customHeight="1" spans="1:4">
      <c r="A28" s="165" t="s">
        <v>91</v>
      </c>
      <c r="B28" s="166">
        <v>80</v>
      </c>
      <c r="C28" s="166"/>
      <c r="D28" s="166">
        <v>355</v>
      </c>
    </row>
    <row r="29" s="27" customFormat="1" ht="16" customHeight="1" spans="1:4">
      <c r="A29" s="165" t="s">
        <v>92</v>
      </c>
      <c r="B29" s="166">
        <v>5000</v>
      </c>
      <c r="C29" s="166"/>
      <c r="D29" s="166">
        <v>6312</v>
      </c>
    </row>
    <row r="30" s="27" customFormat="1" ht="16" customHeight="1" spans="1:4">
      <c r="A30" s="165" t="s">
        <v>93</v>
      </c>
      <c r="B30" s="166"/>
      <c r="C30" s="166"/>
      <c r="D30" s="166"/>
    </row>
    <row r="31" s="27" customFormat="1" ht="16" customHeight="1" spans="1:4">
      <c r="A31" s="165"/>
      <c r="B31" s="166"/>
      <c r="C31" s="166"/>
      <c r="D31" s="166"/>
    </row>
    <row r="32" s="27" customFormat="1" ht="16" customHeight="1" spans="1:4">
      <c r="A32" s="137" t="s">
        <v>94</v>
      </c>
      <c r="B32" s="138">
        <f>SUM(B6:B30)</f>
        <v>317912</v>
      </c>
      <c r="C32" s="138">
        <v>367385</v>
      </c>
      <c r="D32" s="167">
        <f>SUM(D6:D29)</f>
        <v>347784</v>
      </c>
    </row>
    <row r="33" s="27" customFormat="1" ht="16" customHeight="1" spans="1:4">
      <c r="A33" s="165" t="s">
        <v>95</v>
      </c>
      <c r="B33" s="166">
        <v>3683</v>
      </c>
      <c r="C33" s="166">
        <v>4423</v>
      </c>
      <c r="D33" s="166">
        <v>4763</v>
      </c>
    </row>
    <row r="34" s="27" customFormat="1" ht="16" customHeight="1" spans="1:4">
      <c r="A34" s="165" t="s">
        <v>96</v>
      </c>
      <c r="B34" s="166"/>
      <c r="C34" s="166"/>
      <c r="D34" s="166"/>
    </row>
    <row r="35" s="27" customFormat="1" ht="16" customHeight="1" spans="1:4">
      <c r="A35" s="165" t="s">
        <v>97</v>
      </c>
      <c r="B35" s="166"/>
      <c r="C35" s="166">
        <v>33297</v>
      </c>
      <c r="D35" s="166">
        <v>33298</v>
      </c>
    </row>
    <row r="36" s="27" customFormat="1" ht="16" customHeight="1" spans="1:4">
      <c r="A36" s="165" t="s">
        <v>98</v>
      </c>
      <c r="B36" s="166"/>
      <c r="C36" s="166"/>
      <c r="D36" s="166"/>
    </row>
    <row r="37" s="27" customFormat="1" ht="16" customHeight="1" spans="1:4">
      <c r="A37" s="165" t="s">
        <v>99</v>
      </c>
      <c r="B37" s="166"/>
      <c r="C37" s="166"/>
      <c r="D37" s="166">
        <v>35260</v>
      </c>
    </row>
    <row r="38" s="27" customFormat="1" ht="16" customHeight="1" spans="1:4">
      <c r="A38" s="165" t="s">
        <v>100</v>
      </c>
      <c r="B38" s="166"/>
      <c r="C38" s="166"/>
      <c r="D38" s="166">
        <v>35260</v>
      </c>
    </row>
    <row r="39" s="27" customFormat="1" ht="16" customHeight="1" spans="1:4">
      <c r="A39" s="165" t="s">
        <v>101</v>
      </c>
      <c r="B39" s="166"/>
      <c r="C39" s="166"/>
      <c r="D39" s="166"/>
    </row>
    <row r="40" s="27" customFormat="1" ht="16" customHeight="1" spans="1:4">
      <c r="A40" s="165"/>
      <c r="B40" s="166"/>
      <c r="C40" s="166"/>
      <c r="D40" s="166"/>
    </row>
    <row r="41" s="27" customFormat="1" ht="16" customHeight="1" spans="1:4">
      <c r="A41" s="137" t="s">
        <v>102</v>
      </c>
      <c r="B41" s="138">
        <f>SUM(B32:B37,B39)</f>
        <v>321595</v>
      </c>
      <c r="C41" s="138">
        <f>SUM(C32:C37,C39)</f>
        <v>405105</v>
      </c>
      <c r="D41" s="167">
        <f>SUM(D32:D37,D39)</f>
        <v>421105</v>
      </c>
    </row>
  </sheetData>
  <mergeCells count="2">
    <mergeCell ref="A2:D2"/>
    <mergeCell ref="A4:D4"/>
  </mergeCells>
  <pageMargins left="0.75" right="0.75" top="1" bottom="1" header="0.5" footer="0.5"/>
  <pageSetup paperSize="9"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Q1315"/>
  <sheetViews>
    <sheetView workbookViewId="0">
      <selection activeCell="E23" sqref="E23"/>
    </sheetView>
  </sheetViews>
  <sheetFormatPr defaultColWidth="7.16666666666667" defaultRowHeight="11.25"/>
  <cols>
    <col min="1" max="1" width="15.4" style="153" customWidth="1"/>
    <col min="2" max="2" width="46.5916666666667" style="154" customWidth="1"/>
    <col min="3" max="3" width="20.7083333333333" style="101" customWidth="1"/>
    <col min="4" max="43" width="9.55833333333333" style="55" customWidth="1"/>
    <col min="44" max="16384" width="7.16666666666667" style="55"/>
  </cols>
  <sheetData>
    <row r="1" s="55" customFormat="1" ht="12" spans="1:3">
      <c r="A1" s="155" t="s">
        <v>103</v>
      </c>
      <c r="B1" s="154"/>
      <c r="C1" s="101"/>
    </row>
    <row r="2" s="55" customFormat="1" ht="28" customHeight="1" spans="1:43">
      <c r="A2" s="156" t="s">
        <v>104</v>
      </c>
      <c r="B2" s="156"/>
      <c r="C2" s="156"/>
      <c r="D2" s="157"/>
      <c r="E2" s="157"/>
      <c r="F2" s="157"/>
      <c r="G2" s="157"/>
      <c r="H2" s="157"/>
      <c r="I2" s="157"/>
      <c r="J2" s="157"/>
      <c r="K2" s="157"/>
      <c r="L2" s="157"/>
      <c r="M2" s="157"/>
      <c r="N2" s="157"/>
      <c r="O2" s="157"/>
      <c r="P2" s="157"/>
      <c r="Q2" s="157"/>
      <c r="R2" s="157"/>
      <c r="S2" s="157"/>
      <c r="T2" s="157"/>
      <c r="U2" s="157"/>
      <c r="V2" s="157"/>
      <c r="W2" s="157"/>
      <c r="X2" s="157"/>
      <c r="Y2" s="157"/>
      <c r="Z2" s="157"/>
      <c r="AA2" s="157"/>
      <c r="AB2" s="157"/>
      <c r="AC2" s="157"/>
      <c r="AD2" s="157"/>
      <c r="AE2" s="157"/>
      <c r="AF2" s="157"/>
      <c r="AG2" s="157"/>
      <c r="AH2" s="157"/>
      <c r="AI2" s="157"/>
      <c r="AJ2" s="157"/>
      <c r="AK2" s="157"/>
      <c r="AL2" s="157"/>
      <c r="AM2" s="157"/>
      <c r="AN2" s="157"/>
      <c r="AO2" s="157"/>
      <c r="AP2" s="157"/>
      <c r="AQ2" s="157"/>
    </row>
    <row r="3" s="55" customFormat="1" ht="18" customHeight="1" spans="1:43">
      <c r="A3" s="158"/>
      <c r="B3" s="159"/>
      <c r="C3" s="159" t="s">
        <v>25</v>
      </c>
      <c r="D3" s="160"/>
      <c r="E3" s="160"/>
      <c r="F3" s="160"/>
      <c r="G3" s="160"/>
      <c r="H3" s="160"/>
      <c r="I3" s="160"/>
      <c r="J3" s="160"/>
      <c r="K3" s="160"/>
      <c r="L3" s="160"/>
      <c r="M3" s="160"/>
      <c r="N3" s="160"/>
      <c r="O3" s="160"/>
      <c r="P3" s="160"/>
      <c r="Q3" s="160"/>
      <c r="R3" s="160"/>
      <c r="S3" s="160"/>
      <c r="T3" s="160"/>
      <c r="U3" s="160"/>
      <c r="V3" s="160"/>
      <c r="W3" s="160"/>
      <c r="X3" s="160"/>
      <c r="Y3" s="160"/>
      <c r="Z3" s="160"/>
      <c r="AA3" s="160"/>
      <c r="AB3" s="160"/>
      <c r="AC3" s="160"/>
      <c r="AD3" s="160"/>
      <c r="AE3" s="160"/>
      <c r="AF3" s="160"/>
      <c r="AG3" s="160"/>
      <c r="AH3" s="160"/>
      <c r="AI3" s="160"/>
      <c r="AJ3" s="160"/>
      <c r="AK3" s="160"/>
      <c r="AL3" s="160"/>
      <c r="AM3" s="160"/>
      <c r="AN3" s="160"/>
      <c r="AO3" s="160"/>
      <c r="AP3" s="160"/>
      <c r="AQ3" s="160"/>
    </row>
    <row r="4" s="55" customFormat="1" ht="18" customHeight="1" spans="1:43">
      <c r="A4" s="39" t="s">
        <v>105</v>
      </c>
      <c r="B4" s="39" t="s">
        <v>106</v>
      </c>
      <c r="C4" s="39" t="s">
        <v>30</v>
      </c>
      <c r="D4" s="160"/>
      <c r="E4" s="160"/>
      <c r="F4" s="160"/>
      <c r="G4" s="160"/>
      <c r="H4" s="160"/>
      <c r="I4" s="160"/>
      <c r="J4" s="160"/>
      <c r="K4" s="160"/>
      <c r="L4" s="160"/>
      <c r="M4" s="160"/>
      <c r="N4" s="160"/>
      <c r="O4" s="160"/>
      <c r="P4" s="160"/>
      <c r="Q4" s="160"/>
      <c r="R4" s="160"/>
      <c r="S4" s="160"/>
      <c r="T4" s="160"/>
      <c r="U4" s="160"/>
      <c r="V4" s="160"/>
      <c r="W4" s="160"/>
      <c r="X4" s="160"/>
      <c r="Y4" s="160"/>
      <c r="Z4" s="160"/>
      <c r="AA4" s="160"/>
      <c r="AB4" s="160"/>
      <c r="AC4" s="160"/>
      <c r="AD4" s="160"/>
      <c r="AE4" s="160"/>
      <c r="AF4" s="160"/>
      <c r="AG4" s="160"/>
      <c r="AH4" s="160"/>
      <c r="AI4" s="160"/>
      <c r="AJ4" s="160"/>
      <c r="AK4" s="160"/>
      <c r="AL4" s="160"/>
      <c r="AM4" s="160"/>
      <c r="AN4" s="160"/>
      <c r="AO4" s="160"/>
      <c r="AP4" s="160"/>
      <c r="AQ4" s="161"/>
    </row>
    <row r="5" s="55" customFormat="1" ht="18" customHeight="1" spans="1:43">
      <c r="A5" s="6"/>
      <c r="B5" s="80" t="s">
        <v>107</v>
      </c>
      <c r="C5" s="119">
        <f>SUM(C6,C235,C275,C294,C384,C436,C492,C549,C677,C750,C827,C850,C957,C1015,C1079,C1099,C1129,C1139,C1184,C1204,C1248,C1297,C1300,C1312)</f>
        <v>347784</v>
      </c>
      <c r="D5" s="160"/>
      <c r="E5" s="160"/>
      <c r="F5" s="160"/>
      <c r="G5" s="160"/>
      <c r="H5" s="160"/>
      <c r="I5" s="160"/>
      <c r="J5" s="160"/>
      <c r="K5" s="160"/>
      <c r="L5" s="160"/>
      <c r="M5" s="160"/>
      <c r="N5" s="160"/>
      <c r="O5" s="160"/>
      <c r="P5" s="160"/>
      <c r="Q5" s="160"/>
      <c r="R5" s="160"/>
      <c r="S5" s="160"/>
      <c r="T5" s="160"/>
      <c r="U5" s="160"/>
      <c r="V5" s="160"/>
      <c r="W5" s="160"/>
      <c r="X5" s="160"/>
      <c r="Y5" s="160"/>
      <c r="Z5" s="160"/>
      <c r="AA5" s="160"/>
      <c r="AB5" s="160"/>
      <c r="AC5" s="160"/>
      <c r="AD5" s="160"/>
      <c r="AE5" s="160"/>
      <c r="AF5" s="160"/>
      <c r="AG5" s="160"/>
      <c r="AH5" s="160"/>
      <c r="AI5" s="160"/>
      <c r="AJ5" s="160"/>
      <c r="AK5" s="160"/>
      <c r="AL5" s="160"/>
      <c r="AM5" s="160"/>
      <c r="AN5" s="160"/>
      <c r="AO5" s="160"/>
      <c r="AP5" s="160"/>
      <c r="AQ5" s="160"/>
    </row>
    <row r="6" s="55" customFormat="1" ht="15" spans="1:43">
      <c r="A6" s="6">
        <v>201</v>
      </c>
      <c r="B6" s="116" t="s">
        <v>108</v>
      </c>
      <c r="C6" s="119">
        <f>SUM(C7+C19+C28+C39+C50+C61+C72+C80+C89+C102+C111+C122+C134+C141+C149+C155+C162+C169+C176+C183+C190+C198+C204+C210+C217+C232)</f>
        <v>22059</v>
      </c>
      <c r="D6" s="160"/>
      <c r="E6" s="160"/>
      <c r="F6" s="160"/>
      <c r="G6" s="160"/>
      <c r="H6" s="160"/>
      <c r="I6" s="160"/>
      <c r="J6" s="160"/>
      <c r="K6" s="160"/>
      <c r="L6" s="160"/>
      <c r="M6" s="160"/>
      <c r="N6" s="160"/>
      <c r="O6" s="160"/>
      <c r="P6" s="160"/>
      <c r="Q6" s="160"/>
      <c r="R6" s="160"/>
      <c r="S6" s="160"/>
      <c r="T6" s="160"/>
      <c r="U6" s="160"/>
      <c r="V6" s="160"/>
      <c r="W6" s="160"/>
      <c r="X6" s="160"/>
      <c r="Y6" s="160"/>
      <c r="Z6" s="160"/>
      <c r="AA6" s="160"/>
      <c r="AB6" s="160"/>
      <c r="AC6" s="160"/>
      <c r="AD6" s="160"/>
      <c r="AE6" s="160"/>
      <c r="AF6" s="160"/>
      <c r="AG6" s="160"/>
      <c r="AH6" s="160"/>
      <c r="AI6" s="160"/>
      <c r="AJ6" s="160"/>
      <c r="AK6" s="160"/>
      <c r="AL6" s="160"/>
      <c r="AM6" s="160"/>
      <c r="AN6" s="160"/>
      <c r="AO6" s="160"/>
      <c r="AP6" s="160"/>
      <c r="AQ6" s="160"/>
    </row>
    <row r="7" s="55" customFormat="1" ht="15" spans="1:43">
      <c r="A7" s="6">
        <v>20101</v>
      </c>
      <c r="B7" s="116" t="s">
        <v>109</v>
      </c>
      <c r="C7" s="119">
        <f>SUM(C8:C18)</f>
        <v>1160</v>
      </c>
      <c r="D7" s="160"/>
      <c r="E7" s="160"/>
      <c r="F7" s="160"/>
      <c r="G7" s="160"/>
      <c r="H7" s="160"/>
      <c r="I7" s="160"/>
      <c r="J7" s="160"/>
      <c r="K7" s="160"/>
      <c r="L7" s="160"/>
      <c r="M7" s="160"/>
      <c r="N7" s="160"/>
      <c r="O7" s="160"/>
      <c r="P7" s="160"/>
      <c r="Q7" s="160"/>
      <c r="R7" s="160"/>
      <c r="S7" s="160"/>
      <c r="T7" s="160"/>
      <c r="U7" s="160"/>
      <c r="V7" s="160"/>
      <c r="W7" s="160"/>
      <c r="X7" s="160"/>
      <c r="Y7" s="160"/>
      <c r="Z7" s="160"/>
      <c r="AA7" s="160"/>
      <c r="AB7" s="160"/>
      <c r="AC7" s="160"/>
      <c r="AD7" s="160"/>
      <c r="AE7" s="160"/>
      <c r="AF7" s="160"/>
      <c r="AG7" s="160"/>
      <c r="AH7" s="160"/>
      <c r="AI7" s="160"/>
      <c r="AJ7" s="160"/>
      <c r="AK7" s="160"/>
      <c r="AL7" s="160"/>
      <c r="AM7" s="160"/>
      <c r="AN7" s="160"/>
      <c r="AO7" s="160"/>
      <c r="AP7" s="160"/>
      <c r="AQ7" s="160"/>
    </row>
    <row r="8" s="55" customFormat="1" ht="15" spans="1:43">
      <c r="A8" s="6">
        <v>2010101</v>
      </c>
      <c r="B8" s="6" t="s">
        <v>110</v>
      </c>
      <c r="C8" s="119">
        <v>999</v>
      </c>
      <c r="D8" s="160"/>
      <c r="E8" s="160"/>
      <c r="F8" s="160"/>
      <c r="G8" s="160"/>
      <c r="H8" s="160"/>
      <c r="I8" s="160"/>
      <c r="J8" s="160"/>
      <c r="K8" s="160"/>
      <c r="L8" s="160"/>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row>
    <row r="9" s="55" customFormat="1" ht="15" spans="1:43">
      <c r="A9" s="6">
        <v>2010102</v>
      </c>
      <c r="B9" s="6" t="s">
        <v>111</v>
      </c>
      <c r="C9" s="119">
        <v>0</v>
      </c>
      <c r="D9" s="160"/>
      <c r="E9" s="160"/>
      <c r="F9" s="160"/>
      <c r="G9" s="62"/>
      <c r="H9" s="160"/>
      <c r="I9" s="160"/>
      <c r="J9" s="160"/>
      <c r="K9" s="160"/>
      <c r="L9" s="160"/>
      <c r="M9" s="160"/>
      <c r="N9" s="160"/>
      <c r="O9" s="160"/>
      <c r="P9" s="160"/>
      <c r="Q9" s="160"/>
      <c r="R9" s="160"/>
      <c r="S9" s="160"/>
      <c r="T9" s="160"/>
      <c r="U9" s="160"/>
      <c r="V9" s="160"/>
      <c r="W9" s="160"/>
      <c r="X9" s="160"/>
      <c r="Y9" s="160"/>
      <c r="Z9" s="160"/>
      <c r="AA9" s="160"/>
      <c r="AB9" s="160"/>
      <c r="AC9" s="160"/>
      <c r="AD9" s="160"/>
      <c r="AE9" s="160"/>
      <c r="AF9" s="160"/>
      <c r="AG9" s="160"/>
      <c r="AH9" s="160"/>
      <c r="AI9" s="160"/>
      <c r="AJ9" s="160"/>
      <c r="AK9" s="160"/>
      <c r="AL9" s="160"/>
      <c r="AM9" s="160"/>
      <c r="AN9" s="160"/>
      <c r="AO9" s="160"/>
      <c r="AP9" s="160"/>
      <c r="AQ9" s="160"/>
    </row>
    <row r="10" s="55" customFormat="1" ht="15" spans="1:43">
      <c r="A10" s="6">
        <v>2010103</v>
      </c>
      <c r="B10" s="114" t="s">
        <v>112</v>
      </c>
      <c r="C10" s="119">
        <v>0</v>
      </c>
      <c r="D10" s="160"/>
      <c r="E10" s="160"/>
      <c r="F10" s="160"/>
      <c r="G10" s="160"/>
      <c r="H10" s="160"/>
      <c r="I10" s="160"/>
      <c r="J10" s="160"/>
      <c r="K10" s="160"/>
      <c r="L10" s="160"/>
      <c r="M10" s="160"/>
      <c r="N10" s="160"/>
      <c r="O10" s="160"/>
      <c r="P10" s="160"/>
      <c r="Q10" s="160"/>
      <c r="R10" s="160"/>
      <c r="S10" s="160"/>
      <c r="T10" s="160"/>
      <c r="U10" s="160"/>
      <c r="V10" s="160"/>
      <c r="W10" s="160"/>
      <c r="X10" s="160"/>
      <c r="Y10" s="160"/>
      <c r="Z10" s="160"/>
      <c r="AA10" s="160"/>
      <c r="AB10" s="160"/>
      <c r="AC10" s="160"/>
      <c r="AD10" s="160"/>
      <c r="AE10" s="160"/>
      <c r="AF10" s="160"/>
      <c r="AG10" s="160"/>
      <c r="AH10" s="160"/>
      <c r="AI10" s="160"/>
      <c r="AJ10" s="160"/>
      <c r="AK10" s="160"/>
      <c r="AL10" s="160"/>
      <c r="AM10" s="160"/>
      <c r="AN10" s="160"/>
      <c r="AO10" s="160"/>
      <c r="AP10" s="160"/>
      <c r="AQ10" s="160"/>
    </row>
    <row r="11" s="55" customFormat="1" ht="15" spans="1:43">
      <c r="A11" s="6">
        <v>2010104</v>
      </c>
      <c r="B11" s="6" t="s">
        <v>113</v>
      </c>
      <c r="C11" s="119">
        <v>0</v>
      </c>
      <c r="D11" s="160"/>
      <c r="E11" s="160"/>
      <c r="F11" s="160"/>
      <c r="G11" s="160"/>
      <c r="H11" s="160"/>
      <c r="I11" s="160"/>
      <c r="J11" s="160"/>
      <c r="K11" s="160"/>
      <c r="L11" s="160"/>
      <c r="M11" s="160"/>
      <c r="N11" s="160"/>
      <c r="O11" s="160"/>
      <c r="P11" s="160"/>
      <c r="Q11" s="160"/>
      <c r="R11" s="160"/>
      <c r="S11" s="160"/>
      <c r="T11" s="160"/>
      <c r="U11" s="160"/>
      <c r="V11" s="160"/>
      <c r="W11" s="160"/>
      <c r="X11" s="160"/>
      <c r="Y11" s="160"/>
      <c r="Z11" s="160"/>
      <c r="AA11" s="160"/>
      <c r="AB11" s="160"/>
      <c r="AC11" s="160"/>
      <c r="AD11" s="160"/>
      <c r="AE11" s="160"/>
      <c r="AF11" s="160"/>
      <c r="AG11" s="160"/>
      <c r="AH11" s="160"/>
      <c r="AI11" s="160"/>
      <c r="AJ11" s="160"/>
      <c r="AK11" s="160"/>
      <c r="AL11" s="160"/>
      <c r="AM11" s="160"/>
      <c r="AN11" s="160"/>
      <c r="AO11" s="160"/>
      <c r="AP11" s="160"/>
      <c r="AQ11" s="160"/>
    </row>
    <row r="12" s="55" customFormat="1" ht="15" spans="1:43">
      <c r="A12" s="6">
        <v>2010105</v>
      </c>
      <c r="B12" s="6" t="s">
        <v>114</v>
      </c>
      <c r="C12" s="119">
        <v>0</v>
      </c>
      <c r="D12" s="160"/>
      <c r="E12" s="160"/>
      <c r="F12" s="160"/>
      <c r="G12" s="160"/>
      <c r="H12" s="160"/>
      <c r="I12" s="160"/>
      <c r="J12" s="160"/>
      <c r="K12" s="160"/>
      <c r="L12" s="160"/>
      <c r="M12" s="160"/>
      <c r="N12" s="160"/>
      <c r="O12" s="160"/>
      <c r="P12" s="160"/>
      <c r="Q12" s="160"/>
      <c r="R12" s="160"/>
      <c r="S12" s="160"/>
      <c r="T12" s="160"/>
      <c r="U12" s="160"/>
      <c r="V12" s="160"/>
      <c r="W12" s="160"/>
      <c r="X12" s="160"/>
      <c r="Y12" s="160"/>
      <c r="Z12" s="160"/>
      <c r="AA12" s="160"/>
      <c r="AB12" s="160"/>
      <c r="AC12" s="160"/>
      <c r="AD12" s="160"/>
      <c r="AE12" s="160"/>
      <c r="AF12" s="160"/>
      <c r="AG12" s="160"/>
      <c r="AH12" s="160"/>
      <c r="AI12" s="160"/>
      <c r="AJ12" s="160"/>
      <c r="AK12" s="160"/>
      <c r="AL12" s="160"/>
      <c r="AM12" s="160"/>
      <c r="AN12" s="160"/>
      <c r="AO12" s="160"/>
      <c r="AP12" s="160"/>
      <c r="AQ12" s="160"/>
    </row>
    <row r="13" s="55" customFormat="1" ht="15" spans="1:43">
      <c r="A13" s="6">
        <v>2010106</v>
      </c>
      <c r="B13" s="6" t="s">
        <v>115</v>
      </c>
      <c r="C13" s="119">
        <v>0</v>
      </c>
      <c r="D13" s="160"/>
      <c r="E13" s="160"/>
      <c r="F13" s="160"/>
      <c r="G13" s="160"/>
      <c r="H13" s="160"/>
      <c r="I13" s="160"/>
      <c r="J13" s="160"/>
      <c r="K13" s="160"/>
      <c r="L13" s="160"/>
      <c r="M13" s="160"/>
      <c r="N13" s="160"/>
      <c r="O13" s="160"/>
      <c r="P13" s="160"/>
      <c r="Q13" s="160"/>
      <c r="R13" s="160"/>
      <c r="S13" s="160"/>
      <c r="T13" s="160"/>
      <c r="U13" s="160"/>
      <c r="V13" s="160"/>
      <c r="W13" s="160"/>
      <c r="X13" s="160"/>
      <c r="Y13" s="160"/>
      <c r="Z13" s="160"/>
      <c r="AA13" s="160"/>
      <c r="AB13" s="160"/>
      <c r="AC13" s="160"/>
      <c r="AD13" s="160"/>
      <c r="AE13" s="160"/>
      <c r="AF13" s="160"/>
      <c r="AG13" s="160"/>
      <c r="AH13" s="160"/>
      <c r="AI13" s="160"/>
      <c r="AJ13" s="160"/>
      <c r="AK13" s="160"/>
      <c r="AL13" s="160"/>
      <c r="AM13" s="160"/>
      <c r="AN13" s="160"/>
      <c r="AO13" s="160"/>
      <c r="AP13" s="160"/>
      <c r="AQ13" s="160"/>
    </row>
    <row r="14" s="55" customFormat="1" ht="15" spans="1:43">
      <c r="A14" s="6">
        <v>2010107</v>
      </c>
      <c r="B14" s="6" t="s">
        <v>116</v>
      </c>
      <c r="C14" s="119">
        <v>0</v>
      </c>
      <c r="D14" s="160"/>
      <c r="E14" s="160"/>
      <c r="F14" s="160"/>
      <c r="G14" s="160"/>
      <c r="H14" s="160"/>
      <c r="I14" s="160"/>
      <c r="J14" s="160"/>
      <c r="K14" s="160"/>
      <c r="L14" s="160"/>
      <c r="M14" s="160"/>
      <c r="N14" s="160"/>
      <c r="O14" s="160"/>
      <c r="P14" s="160"/>
      <c r="Q14" s="160"/>
      <c r="R14" s="160"/>
      <c r="S14" s="160"/>
      <c r="T14" s="160"/>
      <c r="U14" s="160"/>
      <c r="V14" s="160"/>
      <c r="W14" s="160"/>
      <c r="X14" s="160"/>
      <c r="Y14" s="160"/>
      <c r="Z14" s="160"/>
      <c r="AA14" s="160"/>
      <c r="AB14" s="160"/>
      <c r="AC14" s="160"/>
      <c r="AD14" s="160"/>
      <c r="AE14" s="160"/>
      <c r="AF14" s="160"/>
      <c r="AG14" s="160"/>
      <c r="AH14" s="160"/>
      <c r="AI14" s="160"/>
      <c r="AJ14" s="160"/>
      <c r="AK14" s="160"/>
      <c r="AL14" s="160"/>
      <c r="AM14" s="160"/>
      <c r="AN14" s="160"/>
      <c r="AO14" s="160"/>
      <c r="AP14" s="160"/>
      <c r="AQ14" s="160"/>
    </row>
    <row r="15" s="55" customFormat="1" ht="15" spans="1:43">
      <c r="A15" s="6">
        <v>2010108</v>
      </c>
      <c r="B15" s="6" t="s">
        <v>117</v>
      </c>
      <c r="C15" s="119">
        <v>161</v>
      </c>
      <c r="D15" s="160"/>
      <c r="E15" s="160"/>
      <c r="F15" s="160"/>
      <c r="G15" s="160"/>
      <c r="H15" s="160"/>
      <c r="I15" s="160"/>
      <c r="J15" s="160"/>
      <c r="K15" s="160"/>
      <c r="L15" s="160"/>
      <c r="M15" s="160"/>
      <c r="N15" s="160"/>
      <c r="O15" s="160"/>
      <c r="P15" s="160"/>
      <c r="Q15" s="160"/>
      <c r="R15" s="160"/>
      <c r="S15" s="160"/>
      <c r="T15" s="160"/>
      <c r="U15" s="160"/>
      <c r="V15" s="160"/>
      <c r="W15" s="160"/>
      <c r="X15" s="160"/>
      <c r="Y15" s="160"/>
      <c r="Z15" s="160"/>
      <c r="AA15" s="160"/>
      <c r="AB15" s="160"/>
      <c r="AC15" s="160"/>
      <c r="AD15" s="160"/>
      <c r="AE15" s="160"/>
      <c r="AF15" s="160"/>
      <c r="AG15" s="160"/>
      <c r="AH15" s="160"/>
      <c r="AI15" s="160"/>
      <c r="AJ15" s="160"/>
      <c r="AK15" s="160"/>
      <c r="AL15" s="160"/>
      <c r="AM15" s="160"/>
      <c r="AN15" s="160"/>
      <c r="AO15" s="160"/>
      <c r="AP15" s="160"/>
      <c r="AQ15" s="160"/>
    </row>
    <row r="16" s="55" customFormat="1" ht="15" spans="1:43">
      <c r="A16" s="6">
        <v>2010109</v>
      </c>
      <c r="B16" s="6" t="s">
        <v>118</v>
      </c>
      <c r="C16" s="119">
        <v>0</v>
      </c>
      <c r="D16" s="160"/>
      <c r="E16" s="160"/>
      <c r="F16" s="160"/>
      <c r="G16" s="160"/>
      <c r="H16" s="160"/>
      <c r="I16" s="160"/>
      <c r="J16" s="160"/>
      <c r="K16" s="160"/>
      <c r="L16" s="160"/>
      <c r="M16" s="160"/>
      <c r="N16" s="160"/>
      <c r="O16" s="160"/>
      <c r="P16" s="160"/>
      <c r="Q16" s="160"/>
      <c r="R16" s="160"/>
      <c r="S16" s="160"/>
      <c r="T16" s="160"/>
      <c r="U16" s="160"/>
      <c r="V16" s="160"/>
      <c r="W16" s="160"/>
      <c r="X16" s="160"/>
      <c r="Y16" s="160"/>
      <c r="Z16" s="160"/>
      <c r="AA16" s="160"/>
      <c r="AB16" s="160"/>
      <c r="AC16" s="160"/>
      <c r="AD16" s="160"/>
      <c r="AE16" s="160"/>
      <c r="AF16" s="160"/>
      <c r="AG16" s="160"/>
      <c r="AH16" s="160"/>
      <c r="AI16" s="160"/>
      <c r="AJ16" s="160"/>
      <c r="AK16" s="160"/>
      <c r="AL16" s="160"/>
      <c r="AM16" s="160"/>
      <c r="AN16" s="160"/>
      <c r="AO16" s="160"/>
      <c r="AP16" s="160"/>
      <c r="AQ16" s="160"/>
    </row>
    <row r="17" s="55" customFormat="1" ht="15" spans="1:43">
      <c r="A17" s="6">
        <v>2010150</v>
      </c>
      <c r="B17" s="6" t="s">
        <v>119</v>
      </c>
      <c r="C17" s="119">
        <v>0</v>
      </c>
      <c r="D17" s="160"/>
      <c r="E17" s="160"/>
      <c r="F17" s="160"/>
      <c r="G17" s="160"/>
      <c r="H17" s="160"/>
      <c r="I17" s="160"/>
      <c r="J17" s="160"/>
      <c r="K17" s="160"/>
      <c r="L17" s="160"/>
      <c r="M17" s="160"/>
      <c r="N17" s="160"/>
      <c r="O17" s="160"/>
      <c r="P17" s="160"/>
      <c r="Q17" s="160"/>
      <c r="R17" s="160"/>
      <c r="S17" s="160"/>
      <c r="T17" s="160"/>
      <c r="U17" s="160"/>
      <c r="V17" s="160"/>
      <c r="W17" s="160"/>
      <c r="X17" s="160"/>
      <c r="Y17" s="160"/>
      <c r="Z17" s="160"/>
      <c r="AA17" s="160"/>
      <c r="AB17" s="160"/>
      <c r="AC17" s="160"/>
      <c r="AD17" s="160"/>
      <c r="AE17" s="160"/>
      <c r="AF17" s="160"/>
      <c r="AG17" s="160"/>
      <c r="AH17" s="160"/>
      <c r="AI17" s="160"/>
      <c r="AJ17" s="160"/>
      <c r="AK17" s="160"/>
      <c r="AL17" s="160"/>
      <c r="AM17" s="160"/>
      <c r="AN17" s="160"/>
      <c r="AO17" s="160"/>
      <c r="AP17" s="160"/>
      <c r="AQ17" s="160"/>
    </row>
    <row r="18" s="55" customFormat="1" ht="15" spans="1:43">
      <c r="A18" s="6">
        <v>2010199</v>
      </c>
      <c r="B18" s="6" t="s">
        <v>120</v>
      </c>
      <c r="C18" s="119">
        <v>0</v>
      </c>
      <c r="D18" s="160"/>
      <c r="E18" s="160"/>
      <c r="F18" s="160"/>
      <c r="G18" s="160"/>
      <c r="H18" s="160"/>
      <c r="I18" s="160"/>
      <c r="J18" s="160"/>
      <c r="K18" s="160"/>
      <c r="L18" s="160"/>
      <c r="M18" s="160"/>
      <c r="N18" s="160"/>
      <c r="O18" s="160"/>
      <c r="P18" s="160"/>
      <c r="Q18" s="160"/>
      <c r="R18" s="160"/>
      <c r="S18" s="160"/>
      <c r="T18" s="160"/>
      <c r="U18" s="160"/>
      <c r="V18" s="160"/>
      <c r="W18" s="160"/>
      <c r="X18" s="160"/>
      <c r="Y18" s="160"/>
      <c r="Z18" s="160"/>
      <c r="AA18" s="160"/>
      <c r="AB18" s="160"/>
      <c r="AC18" s="160"/>
      <c r="AD18" s="160"/>
      <c r="AE18" s="160"/>
      <c r="AF18" s="160"/>
      <c r="AG18" s="160"/>
      <c r="AH18" s="160"/>
      <c r="AI18" s="160"/>
      <c r="AJ18" s="160"/>
      <c r="AK18" s="160"/>
      <c r="AL18" s="160"/>
      <c r="AM18" s="160"/>
      <c r="AN18" s="160"/>
      <c r="AO18" s="160"/>
      <c r="AP18" s="160"/>
      <c r="AQ18" s="160"/>
    </row>
    <row r="19" s="55" customFormat="1" ht="15" spans="1:43">
      <c r="A19" s="6">
        <v>20102</v>
      </c>
      <c r="B19" s="116" t="s">
        <v>121</v>
      </c>
      <c r="C19" s="119">
        <f>SUM(C20:C27)</f>
        <v>933</v>
      </c>
      <c r="D19" s="160"/>
      <c r="E19" s="160"/>
      <c r="F19" s="160"/>
      <c r="G19" s="160"/>
      <c r="H19" s="160"/>
      <c r="I19" s="160"/>
      <c r="J19" s="160"/>
      <c r="K19" s="160"/>
      <c r="L19" s="160"/>
      <c r="M19" s="160"/>
      <c r="N19" s="160"/>
      <c r="O19" s="160"/>
      <c r="P19" s="160"/>
      <c r="Q19" s="160"/>
      <c r="R19" s="160"/>
      <c r="S19" s="160"/>
      <c r="T19" s="160"/>
      <c r="U19" s="160"/>
      <c r="V19" s="160"/>
      <c r="W19" s="160"/>
      <c r="X19" s="160"/>
      <c r="Y19" s="160"/>
      <c r="Z19" s="160"/>
      <c r="AA19" s="160"/>
      <c r="AB19" s="160"/>
      <c r="AC19" s="160"/>
      <c r="AD19" s="160"/>
      <c r="AE19" s="160"/>
      <c r="AF19" s="160"/>
      <c r="AG19" s="160"/>
      <c r="AH19" s="160"/>
      <c r="AI19" s="160"/>
      <c r="AJ19" s="160"/>
      <c r="AK19" s="160"/>
      <c r="AL19" s="160"/>
      <c r="AM19" s="160"/>
      <c r="AN19" s="160"/>
      <c r="AO19" s="160"/>
      <c r="AP19" s="160"/>
      <c r="AQ19" s="160"/>
    </row>
    <row r="20" s="55" customFormat="1" ht="15" spans="1:43">
      <c r="A20" s="6">
        <v>2010201</v>
      </c>
      <c r="B20" s="6" t="s">
        <v>110</v>
      </c>
      <c r="C20" s="119">
        <v>864</v>
      </c>
      <c r="D20" s="160"/>
      <c r="E20" s="160"/>
      <c r="F20" s="160"/>
      <c r="G20" s="160"/>
      <c r="H20" s="160"/>
      <c r="I20" s="160"/>
      <c r="J20" s="160"/>
      <c r="K20" s="160"/>
      <c r="L20" s="160"/>
      <c r="M20" s="160"/>
      <c r="N20" s="160"/>
      <c r="O20" s="160"/>
      <c r="P20" s="160"/>
      <c r="Q20" s="160"/>
      <c r="R20" s="160"/>
      <c r="S20" s="160"/>
      <c r="T20" s="160"/>
      <c r="U20" s="160"/>
      <c r="V20" s="160"/>
      <c r="W20" s="160"/>
      <c r="X20" s="160"/>
      <c r="Y20" s="160"/>
      <c r="Z20" s="160"/>
      <c r="AA20" s="160"/>
      <c r="AB20" s="160"/>
      <c r="AC20" s="160"/>
      <c r="AD20" s="160"/>
      <c r="AE20" s="160"/>
      <c r="AF20" s="160"/>
      <c r="AG20" s="160"/>
      <c r="AH20" s="160"/>
      <c r="AI20" s="160"/>
      <c r="AJ20" s="160"/>
      <c r="AK20" s="160"/>
      <c r="AL20" s="160"/>
      <c r="AM20" s="160"/>
      <c r="AN20" s="160"/>
      <c r="AO20" s="160"/>
      <c r="AP20" s="160"/>
      <c r="AQ20" s="160"/>
    </row>
    <row r="21" s="55" customFormat="1" ht="15" spans="1:43">
      <c r="A21" s="6">
        <v>2010202</v>
      </c>
      <c r="B21" s="6" t="s">
        <v>111</v>
      </c>
      <c r="C21" s="119">
        <v>0</v>
      </c>
      <c r="D21" s="160"/>
      <c r="E21" s="160"/>
      <c r="F21" s="160"/>
      <c r="G21" s="160"/>
      <c r="H21" s="160"/>
      <c r="I21" s="160"/>
      <c r="J21" s="160"/>
      <c r="K21" s="160"/>
      <c r="L21" s="160"/>
      <c r="M21" s="160"/>
      <c r="N21" s="160"/>
      <c r="O21" s="160"/>
      <c r="P21" s="160"/>
      <c r="Q21" s="160"/>
      <c r="R21" s="160"/>
      <c r="S21" s="160"/>
      <c r="T21" s="160"/>
      <c r="U21" s="160"/>
      <c r="V21" s="160"/>
      <c r="W21" s="160"/>
      <c r="X21" s="160"/>
      <c r="Y21" s="160"/>
      <c r="Z21" s="160"/>
      <c r="AA21" s="160"/>
      <c r="AB21" s="160"/>
      <c r="AC21" s="160"/>
      <c r="AD21" s="160"/>
      <c r="AE21" s="160"/>
      <c r="AF21" s="160"/>
      <c r="AG21" s="160"/>
      <c r="AH21" s="160"/>
      <c r="AI21" s="160"/>
      <c r="AJ21" s="160"/>
      <c r="AK21" s="160"/>
      <c r="AL21" s="160"/>
      <c r="AM21" s="160"/>
      <c r="AN21" s="160"/>
      <c r="AO21" s="160"/>
      <c r="AP21" s="160"/>
      <c r="AQ21" s="160"/>
    </row>
    <row r="22" s="55" customFormat="1" ht="15" spans="1:43">
      <c r="A22" s="6">
        <v>2010203</v>
      </c>
      <c r="B22" s="6" t="s">
        <v>112</v>
      </c>
      <c r="C22" s="119">
        <v>0</v>
      </c>
      <c r="D22" s="160"/>
      <c r="E22" s="160"/>
      <c r="F22" s="160"/>
      <c r="G22" s="160"/>
      <c r="H22" s="160"/>
      <c r="I22" s="160"/>
      <c r="J22" s="160"/>
      <c r="K22" s="160"/>
      <c r="L22" s="160"/>
      <c r="M22" s="160"/>
      <c r="N22" s="160"/>
      <c r="O22" s="160"/>
      <c r="P22" s="160"/>
      <c r="Q22" s="160"/>
      <c r="R22" s="160"/>
      <c r="S22" s="160"/>
      <c r="T22" s="160"/>
      <c r="U22" s="160"/>
      <c r="V22" s="160"/>
      <c r="W22" s="160"/>
      <c r="X22" s="160"/>
      <c r="Y22" s="160"/>
      <c r="Z22" s="160"/>
      <c r="AA22" s="160"/>
      <c r="AB22" s="160"/>
      <c r="AC22" s="160"/>
      <c r="AD22" s="160"/>
      <c r="AE22" s="160"/>
      <c r="AF22" s="160"/>
      <c r="AG22" s="160"/>
      <c r="AH22" s="160"/>
      <c r="AI22" s="160"/>
      <c r="AJ22" s="160"/>
      <c r="AK22" s="160"/>
      <c r="AL22" s="160"/>
      <c r="AM22" s="160"/>
      <c r="AN22" s="160"/>
      <c r="AO22" s="160"/>
      <c r="AP22" s="160"/>
      <c r="AQ22" s="160"/>
    </row>
    <row r="23" s="55" customFormat="1" ht="15" spans="1:43">
      <c r="A23" s="6">
        <v>2010204</v>
      </c>
      <c r="B23" s="6" t="s">
        <v>122</v>
      </c>
      <c r="C23" s="119">
        <v>0</v>
      </c>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60"/>
      <c r="AI23" s="160"/>
      <c r="AJ23" s="160"/>
      <c r="AK23" s="160"/>
      <c r="AL23" s="160"/>
      <c r="AM23" s="160"/>
      <c r="AN23" s="160"/>
      <c r="AO23" s="160"/>
      <c r="AP23" s="160"/>
      <c r="AQ23" s="160"/>
    </row>
    <row r="24" s="55" customFormat="1" ht="15" spans="1:43">
      <c r="A24" s="6">
        <v>2010205</v>
      </c>
      <c r="B24" s="6" t="s">
        <v>123</v>
      </c>
      <c r="C24" s="119">
        <v>0</v>
      </c>
      <c r="D24" s="160"/>
      <c r="E24" s="160"/>
      <c r="F24" s="160"/>
      <c r="G24" s="160"/>
      <c r="H24" s="160"/>
      <c r="I24" s="160"/>
      <c r="J24" s="160"/>
      <c r="K24" s="160"/>
      <c r="L24" s="160"/>
      <c r="M24" s="160"/>
      <c r="N24" s="160"/>
      <c r="O24" s="160"/>
      <c r="P24" s="160"/>
      <c r="Q24" s="160"/>
      <c r="R24" s="160"/>
      <c r="S24" s="160"/>
      <c r="T24" s="160"/>
      <c r="U24" s="160"/>
      <c r="V24" s="160"/>
      <c r="W24" s="160"/>
      <c r="X24" s="160"/>
      <c r="Y24" s="160"/>
      <c r="Z24" s="160"/>
      <c r="AA24" s="160"/>
      <c r="AB24" s="160"/>
      <c r="AC24" s="160"/>
      <c r="AD24" s="160"/>
      <c r="AE24" s="160"/>
      <c r="AF24" s="160"/>
      <c r="AG24" s="160"/>
      <c r="AH24" s="160"/>
      <c r="AI24" s="160"/>
      <c r="AJ24" s="160"/>
      <c r="AK24" s="160"/>
      <c r="AL24" s="160"/>
      <c r="AM24" s="160"/>
      <c r="AN24" s="160"/>
      <c r="AO24" s="160"/>
      <c r="AP24" s="160"/>
      <c r="AQ24" s="160"/>
    </row>
    <row r="25" s="55" customFormat="1" ht="15" spans="1:43">
      <c r="A25" s="6">
        <v>2010206</v>
      </c>
      <c r="B25" s="6" t="s">
        <v>124</v>
      </c>
      <c r="C25" s="119">
        <v>69</v>
      </c>
      <c r="D25" s="160"/>
      <c r="E25" s="160"/>
      <c r="F25" s="160"/>
      <c r="G25" s="160"/>
      <c r="H25" s="160"/>
      <c r="I25" s="160"/>
      <c r="J25" s="160"/>
      <c r="K25" s="160"/>
      <c r="L25" s="160"/>
      <c r="M25" s="160"/>
      <c r="N25" s="160"/>
      <c r="O25" s="160"/>
      <c r="P25" s="160"/>
      <c r="Q25" s="160"/>
      <c r="R25" s="160"/>
      <c r="S25" s="160"/>
      <c r="T25" s="160"/>
      <c r="U25" s="160"/>
      <c r="V25" s="160"/>
      <c r="W25" s="160"/>
      <c r="X25" s="160"/>
      <c r="Y25" s="160"/>
      <c r="Z25" s="160"/>
      <c r="AA25" s="160"/>
      <c r="AB25" s="160"/>
      <c r="AC25" s="160"/>
      <c r="AD25" s="160"/>
      <c r="AE25" s="160"/>
      <c r="AF25" s="160"/>
      <c r="AG25" s="160"/>
      <c r="AH25" s="160"/>
      <c r="AI25" s="160"/>
      <c r="AJ25" s="160"/>
      <c r="AK25" s="160"/>
      <c r="AL25" s="160"/>
      <c r="AM25" s="160"/>
      <c r="AN25" s="160"/>
      <c r="AO25" s="160"/>
      <c r="AP25" s="160"/>
      <c r="AQ25" s="160"/>
    </row>
    <row r="26" s="55" customFormat="1" ht="15" spans="1:43">
      <c r="A26" s="6">
        <v>2010250</v>
      </c>
      <c r="B26" s="6" t="s">
        <v>119</v>
      </c>
      <c r="C26" s="119">
        <v>0</v>
      </c>
      <c r="D26" s="160"/>
      <c r="E26" s="160"/>
      <c r="F26" s="160"/>
      <c r="G26" s="160"/>
      <c r="H26" s="160"/>
      <c r="I26" s="160"/>
      <c r="J26" s="160"/>
      <c r="K26" s="160"/>
      <c r="L26" s="160"/>
      <c r="M26" s="160"/>
      <c r="N26" s="160"/>
      <c r="O26" s="160"/>
      <c r="P26" s="160"/>
      <c r="Q26" s="160"/>
      <c r="R26" s="160"/>
      <c r="S26" s="160"/>
      <c r="T26" s="160"/>
      <c r="U26" s="160"/>
      <c r="V26" s="160"/>
      <c r="W26" s="160"/>
      <c r="X26" s="160"/>
      <c r="Y26" s="160"/>
      <c r="Z26" s="160"/>
      <c r="AA26" s="160"/>
      <c r="AB26" s="160"/>
      <c r="AC26" s="160"/>
      <c r="AD26" s="160"/>
      <c r="AE26" s="160"/>
      <c r="AF26" s="160"/>
      <c r="AG26" s="160"/>
      <c r="AH26" s="160"/>
      <c r="AI26" s="160"/>
      <c r="AJ26" s="160"/>
      <c r="AK26" s="160"/>
      <c r="AL26" s="160"/>
      <c r="AM26" s="160"/>
      <c r="AN26" s="160"/>
      <c r="AO26" s="160"/>
      <c r="AP26" s="160"/>
      <c r="AQ26" s="160"/>
    </row>
    <row r="27" s="55" customFormat="1" ht="15" spans="1:43">
      <c r="A27" s="6">
        <v>2010299</v>
      </c>
      <c r="B27" s="6" t="s">
        <v>125</v>
      </c>
      <c r="C27" s="119">
        <v>0</v>
      </c>
      <c r="D27" s="160"/>
      <c r="E27" s="160"/>
      <c r="F27" s="160"/>
      <c r="G27" s="160"/>
      <c r="H27" s="160"/>
      <c r="I27" s="160"/>
      <c r="J27" s="160"/>
      <c r="K27" s="160"/>
      <c r="L27" s="160"/>
      <c r="M27" s="160"/>
      <c r="N27" s="160"/>
      <c r="O27" s="160"/>
      <c r="P27" s="160"/>
      <c r="Q27" s="160"/>
      <c r="R27" s="160"/>
      <c r="S27" s="160"/>
      <c r="T27" s="160"/>
      <c r="U27" s="160"/>
      <c r="V27" s="160"/>
      <c r="W27" s="160"/>
      <c r="X27" s="160"/>
      <c r="Y27" s="160"/>
      <c r="Z27" s="160"/>
      <c r="AA27" s="160"/>
      <c r="AB27" s="160"/>
      <c r="AC27" s="160"/>
      <c r="AD27" s="160"/>
      <c r="AE27" s="160"/>
      <c r="AF27" s="160"/>
      <c r="AG27" s="160"/>
      <c r="AH27" s="160"/>
      <c r="AI27" s="160"/>
      <c r="AJ27" s="160"/>
      <c r="AK27" s="160"/>
      <c r="AL27" s="160"/>
      <c r="AM27" s="160"/>
      <c r="AN27" s="160"/>
      <c r="AO27" s="160"/>
      <c r="AP27" s="160"/>
      <c r="AQ27" s="160"/>
    </row>
    <row r="28" s="55" customFormat="1" ht="15" spans="1:43">
      <c r="A28" s="6">
        <v>20103</v>
      </c>
      <c r="B28" s="116" t="s">
        <v>126</v>
      </c>
      <c r="C28" s="119">
        <f>SUM(C29:C38)</f>
        <v>5468</v>
      </c>
      <c r="D28" s="160"/>
      <c r="E28" s="160"/>
      <c r="F28" s="160"/>
      <c r="G28" s="160"/>
      <c r="H28" s="160"/>
      <c r="I28" s="160"/>
      <c r="J28" s="160"/>
      <c r="K28" s="160"/>
      <c r="L28" s="160"/>
      <c r="M28" s="160"/>
      <c r="N28" s="160"/>
      <c r="O28" s="160"/>
      <c r="P28" s="160"/>
      <c r="Q28" s="160"/>
      <c r="R28" s="160"/>
      <c r="S28" s="160"/>
      <c r="T28" s="160"/>
      <c r="U28" s="160"/>
      <c r="V28" s="160"/>
      <c r="W28" s="160"/>
      <c r="X28" s="160"/>
      <c r="Y28" s="160"/>
      <c r="Z28" s="160"/>
      <c r="AA28" s="160"/>
      <c r="AB28" s="160"/>
      <c r="AC28" s="160"/>
      <c r="AD28" s="160"/>
      <c r="AE28" s="160"/>
      <c r="AF28" s="160"/>
      <c r="AG28" s="160"/>
      <c r="AH28" s="160"/>
      <c r="AI28" s="160"/>
      <c r="AJ28" s="160"/>
      <c r="AK28" s="160"/>
      <c r="AL28" s="160"/>
      <c r="AM28" s="160"/>
      <c r="AN28" s="160"/>
      <c r="AO28" s="160"/>
      <c r="AP28" s="160"/>
      <c r="AQ28" s="160"/>
    </row>
    <row r="29" s="55" customFormat="1" ht="15" spans="1:43">
      <c r="A29" s="6">
        <v>2010301</v>
      </c>
      <c r="B29" s="6" t="s">
        <v>110</v>
      </c>
      <c r="C29" s="119">
        <v>2393</v>
      </c>
      <c r="D29" s="160"/>
      <c r="E29" s="160"/>
      <c r="F29" s="160"/>
      <c r="G29" s="160"/>
      <c r="H29" s="160"/>
      <c r="I29" s="160"/>
      <c r="J29" s="160"/>
      <c r="K29" s="160"/>
      <c r="L29" s="160"/>
      <c r="M29" s="160"/>
      <c r="N29" s="160"/>
      <c r="O29" s="160"/>
      <c r="P29" s="160"/>
      <c r="Q29" s="160"/>
      <c r="R29" s="160"/>
      <c r="S29" s="160"/>
      <c r="T29" s="160"/>
      <c r="U29" s="160"/>
      <c r="V29" s="160"/>
      <c r="W29" s="160"/>
      <c r="X29" s="160"/>
      <c r="Y29" s="160"/>
      <c r="Z29" s="160"/>
      <c r="AA29" s="160"/>
      <c r="AB29" s="160"/>
      <c r="AC29" s="160"/>
      <c r="AD29" s="160"/>
      <c r="AE29" s="160"/>
      <c r="AF29" s="160"/>
      <c r="AG29" s="160"/>
      <c r="AH29" s="160"/>
      <c r="AI29" s="160"/>
      <c r="AJ29" s="160"/>
      <c r="AK29" s="160"/>
      <c r="AL29" s="160"/>
      <c r="AM29" s="160"/>
      <c r="AN29" s="160"/>
      <c r="AO29" s="160"/>
      <c r="AP29" s="160"/>
      <c r="AQ29" s="160"/>
    </row>
    <row r="30" s="55" customFormat="1" ht="15" spans="1:43">
      <c r="A30" s="6">
        <v>2010302</v>
      </c>
      <c r="B30" s="6" t="s">
        <v>111</v>
      </c>
      <c r="C30" s="119">
        <v>22</v>
      </c>
      <c r="D30" s="160"/>
      <c r="E30" s="160"/>
      <c r="F30" s="160"/>
      <c r="G30" s="160"/>
      <c r="H30" s="160"/>
      <c r="I30" s="160"/>
      <c r="J30" s="160"/>
      <c r="K30" s="160"/>
      <c r="L30" s="160"/>
      <c r="M30" s="160"/>
      <c r="N30" s="160"/>
      <c r="O30" s="160"/>
      <c r="P30" s="160"/>
      <c r="Q30" s="160"/>
      <c r="R30" s="160"/>
      <c r="S30" s="160"/>
      <c r="T30" s="160"/>
      <c r="U30" s="160"/>
      <c r="V30" s="160"/>
      <c r="W30" s="160"/>
      <c r="X30" s="160"/>
      <c r="Y30" s="160"/>
      <c r="Z30" s="160"/>
      <c r="AA30" s="160"/>
      <c r="AB30" s="160"/>
      <c r="AC30" s="160"/>
      <c r="AD30" s="160"/>
      <c r="AE30" s="160"/>
      <c r="AF30" s="160"/>
      <c r="AG30" s="160"/>
      <c r="AH30" s="160"/>
      <c r="AI30" s="160"/>
      <c r="AJ30" s="160"/>
      <c r="AK30" s="160"/>
      <c r="AL30" s="160"/>
      <c r="AM30" s="160"/>
      <c r="AN30" s="160"/>
      <c r="AO30" s="160"/>
      <c r="AP30" s="160"/>
      <c r="AQ30" s="160"/>
    </row>
    <row r="31" s="55" customFormat="1" ht="15" spans="1:43">
      <c r="A31" s="6">
        <v>2010303</v>
      </c>
      <c r="B31" s="6" t="s">
        <v>112</v>
      </c>
      <c r="C31" s="119">
        <v>212</v>
      </c>
      <c r="D31" s="160"/>
      <c r="E31" s="160"/>
      <c r="F31" s="160"/>
      <c r="G31" s="160"/>
      <c r="H31" s="160"/>
      <c r="I31" s="160"/>
      <c r="J31" s="160"/>
      <c r="K31" s="160"/>
      <c r="L31" s="160"/>
      <c r="M31" s="160"/>
      <c r="N31" s="160"/>
      <c r="O31" s="160"/>
      <c r="P31" s="160"/>
      <c r="Q31" s="160"/>
      <c r="R31" s="160"/>
      <c r="S31" s="160"/>
      <c r="T31" s="160"/>
      <c r="U31" s="160"/>
      <c r="V31" s="160"/>
      <c r="W31" s="160"/>
      <c r="X31" s="160"/>
      <c r="Y31" s="160"/>
      <c r="Z31" s="160"/>
      <c r="AA31" s="160"/>
      <c r="AB31" s="160"/>
      <c r="AC31" s="160"/>
      <c r="AD31" s="160"/>
      <c r="AE31" s="160"/>
      <c r="AF31" s="160"/>
      <c r="AG31" s="160"/>
      <c r="AH31" s="160"/>
      <c r="AI31" s="160"/>
      <c r="AJ31" s="160"/>
      <c r="AK31" s="160"/>
      <c r="AL31" s="160"/>
      <c r="AM31" s="160"/>
      <c r="AN31" s="160"/>
      <c r="AO31" s="160"/>
      <c r="AP31" s="160"/>
      <c r="AQ31" s="160"/>
    </row>
    <row r="32" s="55" customFormat="1" ht="12" spans="1:3">
      <c r="A32" s="6">
        <v>2010304</v>
      </c>
      <c r="B32" s="6" t="s">
        <v>127</v>
      </c>
      <c r="C32" s="119">
        <v>50</v>
      </c>
    </row>
    <row r="33" s="55" customFormat="1" ht="12" spans="1:3">
      <c r="A33" s="6">
        <v>2010305</v>
      </c>
      <c r="B33" s="6" t="s">
        <v>128</v>
      </c>
      <c r="C33" s="119">
        <v>719</v>
      </c>
    </row>
    <row r="34" s="55" customFormat="1" ht="12" spans="1:3">
      <c r="A34" s="6">
        <v>2010306</v>
      </c>
      <c r="B34" s="6" t="s">
        <v>129</v>
      </c>
      <c r="C34" s="119">
        <v>281</v>
      </c>
    </row>
    <row r="35" s="55" customFormat="1" ht="12" spans="1:3">
      <c r="A35" s="6">
        <v>2010308</v>
      </c>
      <c r="B35" s="6" t="s">
        <v>130</v>
      </c>
      <c r="C35" s="119">
        <v>384</v>
      </c>
    </row>
    <row r="36" s="55" customFormat="1" ht="12" spans="1:3">
      <c r="A36" s="6">
        <v>2010309</v>
      </c>
      <c r="B36" s="6" t="s">
        <v>131</v>
      </c>
      <c r="C36" s="119">
        <v>0</v>
      </c>
    </row>
    <row r="37" s="55" customFormat="1" ht="12" spans="1:3">
      <c r="A37" s="6">
        <v>2010350</v>
      </c>
      <c r="B37" s="6" t="s">
        <v>119</v>
      </c>
      <c r="C37" s="119">
        <v>962</v>
      </c>
    </row>
    <row r="38" s="55" customFormat="1" ht="12" spans="1:3">
      <c r="A38" s="6">
        <v>2010399</v>
      </c>
      <c r="B38" s="6" t="s">
        <v>132</v>
      </c>
      <c r="C38" s="119">
        <v>445</v>
      </c>
    </row>
    <row r="39" s="55" customFormat="1" ht="12" spans="1:3">
      <c r="A39" s="6">
        <v>20104</v>
      </c>
      <c r="B39" s="116" t="s">
        <v>133</v>
      </c>
      <c r="C39" s="119">
        <f>SUM(C40:C49)</f>
        <v>1883</v>
      </c>
    </row>
    <row r="40" s="55" customFormat="1" ht="12" spans="1:3">
      <c r="A40" s="6">
        <v>2010401</v>
      </c>
      <c r="B40" s="6" t="s">
        <v>110</v>
      </c>
      <c r="C40" s="119">
        <v>1152</v>
      </c>
    </row>
    <row r="41" s="55" customFormat="1" ht="12" spans="1:3">
      <c r="A41" s="6">
        <v>2010402</v>
      </c>
      <c r="B41" s="6" t="s">
        <v>111</v>
      </c>
      <c r="C41" s="119">
        <v>0</v>
      </c>
    </row>
    <row r="42" s="55" customFormat="1" ht="12" spans="1:3">
      <c r="A42" s="6">
        <v>2010403</v>
      </c>
      <c r="B42" s="6" t="s">
        <v>112</v>
      </c>
      <c r="C42" s="119">
        <v>0</v>
      </c>
    </row>
    <row r="43" s="55" customFormat="1" ht="12" spans="1:3">
      <c r="A43" s="6">
        <v>2010404</v>
      </c>
      <c r="B43" s="6" t="s">
        <v>134</v>
      </c>
      <c r="C43" s="119">
        <v>0</v>
      </c>
    </row>
    <row r="44" s="55" customFormat="1" ht="12" spans="1:3">
      <c r="A44" s="6">
        <v>2010405</v>
      </c>
      <c r="B44" s="6" t="s">
        <v>135</v>
      </c>
      <c r="C44" s="119">
        <v>0</v>
      </c>
    </row>
    <row r="45" s="55" customFormat="1" ht="12" spans="1:3">
      <c r="A45" s="6">
        <v>2010406</v>
      </c>
      <c r="B45" s="6" t="s">
        <v>136</v>
      </c>
      <c r="C45" s="119">
        <v>0</v>
      </c>
    </row>
    <row r="46" s="55" customFormat="1" ht="12" spans="1:3">
      <c r="A46" s="6">
        <v>2010407</v>
      </c>
      <c r="B46" s="6" t="s">
        <v>137</v>
      </c>
      <c r="C46" s="119">
        <v>0</v>
      </c>
    </row>
    <row r="47" s="55" customFormat="1" ht="12" spans="1:3">
      <c r="A47" s="6">
        <v>2010408</v>
      </c>
      <c r="B47" s="6" t="s">
        <v>138</v>
      </c>
      <c r="C47" s="119">
        <v>0</v>
      </c>
    </row>
    <row r="48" s="55" customFormat="1" ht="12" spans="1:3">
      <c r="A48" s="6">
        <v>2010450</v>
      </c>
      <c r="B48" s="6" t="s">
        <v>119</v>
      </c>
      <c r="C48" s="119">
        <v>0</v>
      </c>
    </row>
    <row r="49" s="55" customFormat="1" ht="12" spans="1:3">
      <c r="A49" s="6">
        <v>2010499</v>
      </c>
      <c r="B49" s="6" t="s">
        <v>139</v>
      </c>
      <c r="C49" s="119">
        <v>731</v>
      </c>
    </row>
    <row r="50" s="55" customFormat="1" ht="12" spans="1:3">
      <c r="A50" s="6">
        <v>20105</v>
      </c>
      <c r="B50" s="116" t="s">
        <v>140</v>
      </c>
      <c r="C50" s="119">
        <f>SUM(C51:C60)</f>
        <v>448</v>
      </c>
    </row>
    <row r="51" s="55" customFormat="1" ht="12" spans="1:3">
      <c r="A51" s="6">
        <v>2010501</v>
      </c>
      <c r="B51" s="6" t="s">
        <v>110</v>
      </c>
      <c r="C51" s="119">
        <v>238</v>
      </c>
    </row>
    <row r="52" s="55" customFormat="1" ht="12" spans="1:3">
      <c r="A52" s="6">
        <v>2010502</v>
      </c>
      <c r="B52" s="6" t="s">
        <v>111</v>
      </c>
      <c r="C52" s="119">
        <v>1</v>
      </c>
    </row>
    <row r="53" s="55" customFormat="1" ht="12" spans="1:3">
      <c r="A53" s="6">
        <v>2010503</v>
      </c>
      <c r="B53" s="6" t="s">
        <v>112</v>
      </c>
      <c r="C53" s="119">
        <v>0</v>
      </c>
    </row>
    <row r="54" s="55" customFormat="1" ht="12" spans="1:3">
      <c r="A54" s="6">
        <v>2010504</v>
      </c>
      <c r="B54" s="6" t="s">
        <v>141</v>
      </c>
      <c r="C54" s="119">
        <v>0</v>
      </c>
    </row>
    <row r="55" s="55" customFormat="1" ht="12" spans="1:3">
      <c r="A55" s="6">
        <v>2010505</v>
      </c>
      <c r="B55" s="6" t="s">
        <v>142</v>
      </c>
      <c r="C55" s="119">
        <v>0</v>
      </c>
    </row>
    <row r="56" s="55" customFormat="1" ht="12" spans="1:3">
      <c r="A56" s="6">
        <v>2010506</v>
      </c>
      <c r="B56" s="6" t="s">
        <v>143</v>
      </c>
      <c r="C56" s="119">
        <v>0</v>
      </c>
    </row>
    <row r="57" s="55" customFormat="1" ht="12" spans="1:3">
      <c r="A57" s="6">
        <v>2010507</v>
      </c>
      <c r="B57" s="6" t="s">
        <v>144</v>
      </c>
      <c r="C57" s="119">
        <v>110</v>
      </c>
    </row>
    <row r="58" s="55" customFormat="1" ht="12" spans="1:3">
      <c r="A58" s="6">
        <v>2010508</v>
      </c>
      <c r="B58" s="6" t="s">
        <v>145</v>
      </c>
      <c r="C58" s="119">
        <v>99</v>
      </c>
    </row>
    <row r="59" s="55" customFormat="1" ht="12" spans="1:3">
      <c r="A59" s="6">
        <v>2010550</v>
      </c>
      <c r="B59" s="6" t="s">
        <v>119</v>
      </c>
      <c r="C59" s="119">
        <v>0</v>
      </c>
    </row>
    <row r="60" s="55" customFormat="1" ht="12" spans="1:3">
      <c r="A60" s="6">
        <v>2010599</v>
      </c>
      <c r="B60" s="6" t="s">
        <v>146</v>
      </c>
      <c r="C60" s="119">
        <v>0</v>
      </c>
    </row>
    <row r="61" s="55" customFormat="1" ht="12" spans="1:3">
      <c r="A61" s="6">
        <v>20106</v>
      </c>
      <c r="B61" s="116" t="s">
        <v>147</v>
      </c>
      <c r="C61" s="119">
        <f>SUM(C62:C71)</f>
        <v>1462</v>
      </c>
    </row>
    <row r="62" s="55" customFormat="1" ht="12" spans="1:3">
      <c r="A62" s="6">
        <v>2010601</v>
      </c>
      <c r="B62" s="6" t="s">
        <v>110</v>
      </c>
      <c r="C62" s="119">
        <v>955</v>
      </c>
    </row>
    <row r="63" s="55" customFormat="1" ht="12" spans="1:3">
      <c r="A63" s="6">
        <v>2010602</v>
      </c>
      <c r="B63" s="6" t="s">
        <v>111</v>
      </c>
      <c r="C63" s="119">
        <v>66</v>
      </c>
    </row>
    <row r="64" s="55" customFormat="1" ht="12" spans="1:3">
      <c r="A64" s="6">
        <v>2010603</v>
      </c>
      <c r="B64" s="6" t="s">
        <v>112</v>
      </c>
      <c r="C64" s="119">
        <v>0</v>
      </c>
    </row>
    <row r="65" s="55" customFormat="1" ht="12" spans="1:3">
      <c r="A65" s="6">
        <v>2010604</v>
      </c>
      <c r="B65" s="6" t="s">
        <v>148</v>
      </c>
      <c r="C65" s="119">
        <v>11</v>
      </c>
    </row>
    <row r="66" s="55" customFormat="1" ht="12" spans="1:3">
      <c r="A66" s="6">
        <v>2010605</v>
      </c>
      <c r="B66" s="6" t="s">
        <v>149</v>
      </c>
      <c r="C66" s="119">
        <v>0</v>
      </c>
    </row>
    <row r="67" s="55" customFormat="1" ht="12" spans="1:3">
      <c r="A67" s="6">
        <v>2010606</v>
      </c>
      <c r="B67" s="6" t="s">
        <v>150</v>
      </c>
      <c r="C67" s="119">
        <v>0</v>
      </c>
    </row>
    <row r="68" s="55" customFormat="1" ht="12" spans="1:3">
      <c r="A68" s="6">
        <v>2010607</v>
      </c>
      <c r="B68" s="6" t="s">
        <v>151</v>
      </c>
      <c r="C68" s="119">
        <v>336</v>
      </c>
    </row>
    <row r="69" s="55" customFormat="1" ht="12" spans="1:3">
      <c r="A69" s="6">
        <v>2010608</v>
      </c>
      <c r="B69" s="6" t="s">
        <v>152</v>
      </c>
      <c r="C69" s="119">
        <v>89</v>
      </c>
    </row>
    <row r="70" s="55" customFormat="1" ht="12" spans="1:3">
      <c r="A70" s="6">
        <v>2010650</v>
      </c>
      <c r="B70" s="6" t="s">
        <v>119</v>
      </c>
      <c r="C70" s="119">
        <v>0</v>
      </c>
    </row>
    <row r="71" s="55" customFormat="1" ht="12" spans="1:3">
      <c r="A71" s="6">
        <v>2010699</v>
      </c>
      <c r="B71" s="6" t="s">
        <v>153</v>
      </c>
      <c r="C71" s="119">
        <v>5</v>
      </c>
    </row>
    <row r="72" s="55" customFormat="1" ht="12" spans="1:3">
      <c r="A72" s="6">
        <v>20107</v>
      </c>
      <c r="B72" s="116" t="s">
        <v>154</v>
      </c>
      <c r="C72" s="119">
        <f>SUM(C73:C79)</f>
        <v>888</v>
      </c>
    </row>
    <row r="73" s="55" customFormat="1" ht="12" spans="1:3">
      <c r="A73" s="6">
        <v>2010701</v>
      </c>
      <c r="B73" s="6" t="s">
        <v>110</v>
      </c>
      <c r="C73" s="119">
        <v>0</v>
      </c>
    </row>
    <row r="74" s="55" customFormat="1" ht="12" spans="1:3">
      <c r="A74" s="6">
        <v>2010702</v>
      </c>
      <c r="B74" s="6" t="s">
        <v>111</v>
      </c>
      <c r="C74" s="119">
        <v>0</v>
      </c>
    </row>
    <row r="75" s="55" customFormat="1" ht="12" spans="1:3">
      <c r="A75" s="6">
        <v>2010703</v>
      </c>
      <c r="B75" s="6" t="s">
        <v>112</v>
      </c>
      <c r="C75" s="119">
        <v>0</v>
      </c>
    </row>
    <row r="76" s="55" customFormat="1" ht="12" spans="1:3">
      <c r="A76" s="6">
        <v>2010709</v>
      </c>
      <c r="B76" s="6" t="s">
        <v>151</v>
      </c>
      <c r="C76" s="119">
        <v>0</v>
      </c>
    </row>
    <row r="77" s="55" customFormat="1" ht="12" spans="1:3">
      <c r="A77" s="6">
        <v>2010710</v>
      </c>
      <c r="B77" s="6" t="s">
        <v>155</v>
      </c>
      <c r="C77" s="119">
        <v>888</v>
      </c>
    </row>
    <row r="78" s="55" customFormat="1" ht="12" spans="1:3">
      <c r="A78" s="6">
        <v>2010750</v>
      </c>
      <c r="B78" s="6" t="s">
        <v>119</v>
      </c>
      <c r="C78" s="119">
        <v>0</v>
      </c>
    </row>
    <row r="79" s="55" customFormat="1" ht="12" spans="1:3">
      <c r="A79" s="6">
        <v>2010799</v>
      </c>
      <c r="B79" s="6" t="s">
        <v>156</v>
      </c>
      <c r="C79" s="119">
        <v>0</v>
      </c>
    </row>
    <row r="80" s="55" customFormat="1" ht="12" spans="1:3">
      <c r="A80" s="6">
        <v>20108</v>
      </c>
      <c r="B80" s="116" t="s">
        <v>157</v>
      </c>
      <c r="C80" s="119">
        <f>SUM(C81:C88)</f>
        <v>809</v>
      </c>
    </row>
    <row r="81" s="55" customFormat="1" ht="12" spans="1:3">
      <c r="A81" s="6">
        <v>2010801</v>
      </c>
      <c r="B81" s="6" t="s">
        <v>110</v>
      </c>
      <c r="C81" s="119">
        <v>690</v>
      </c>
    </row>
    <row r="82" s="55" customFormat="1" ht="12" spans="1:3">
      <c r="A82" s="6">
        <v>2010802</v>
      </c>
      <c r="B82" s="6" t="s">
        <v>111</v>
      </c>
      <c r="C82" s="119">
        <v>0</v>
      </c>
    </row>
    <row r="83" s="55" customFormat="1" ht="12" spans="1:3">
      <c r="A83" s="6">
        <v>2010803</v>
      </c>
      <c r="B83" s="6" t="s">
        <v>112</v>
      </c>
      <c r="C83" s="119">
        <v>0</v>
      </c>
    </row>
    <row r="84" s="55" customFormat="1" ht="12" spans="1:3">
      <c r="A84" s="6">
        <v>2010804</v>
      </c>
      <c r="B84" s="6" t="s">
        <v>158</v>
      </c>
      <c r="C84" s="119">
        <v>119</v>
      </c>
    </row>
    <row r="85" s="55" customFormat="1" ht="12" spans="1:3">
      <c r="A85" s="6">
        <v>2010805</v>
      </c>
      <c r="B85" s="6" t="s">
        <v>159</v>
      </c>
      <c r="C85" s="119">
        <v>0</v>
      </c>
    </row>
    <row r="86" s="55" customFormat="1" ht="12" spans="1:3">
      <c r="A86" s="6">
        <v>2010806</v>
      </c>
      <c r="B86" s="6" t="s">
        <v>151</v>
      </c>
      <c r="C86" s="119">
        <v>0</v>
      </c>
    </row>
    <row r="87" s="55" customFormat="1" ht="12" spans="1:3">
      <c r="A87" s="6">
        <v>2010850</v>
      </c>
      <c r="B87" s="6" t="s">
        <v>119</v>
      </c>
      <c r="C87" s="119">
        <v>0</v>
      </c>
    </row>
    <row r="88" s="55" customFormat="1" ht="12" spans="1:3">
      <c r="A88" s="6">
        <v>2010899</v>
      </c>
      <c r="B88" s="6" t="s">
        <v>160</v>
      </c>
      <c r="C88" s="119">
        <v>0</v>
      </c>
    </row>
    <row r="89" s="55" customFormat="1" ht="12" spans="1:3">
      <c r="A89" s="6">
        <v>20109</v>
      </c>
      <c r="B89" s="116" t="s">
        <v>161</v>
      </c>
      <c r="C89" s="119">
        <f>SUM(C90:C101)</f>
        <v>0</v>
      </c>
    </row>
    <row r="90" s="55" customFormat="1" ht="12" spans="1:3">
      <c r="A90" s="6">
        <v>2010901</v>
      </c>
      <c r="B90" s="6" t="s">
        <v>110</v>
      </c>
      <c r="C90" s="119">
        <v>0</v>
      </c>
    </row>
    <row r="91" s="55" customFormat="1" ht="12" spans="1:3">
      <c r="A91" s="6">
        <v>2010902</v>
      </c>
      <c r="B91" s="6" t="s">
        <v>111</v>
      </c>
      <c r="C91" s="119">
        <v>0</v>
      </c>
    </row>
    <row r="92" s="55" customFormat="1" ht="12" spans="1:3">
      <c r="A92" s="6">
        <v>2010903</v>
      </c>
      <c r="B92" s="6" t="s">
        <v>112</v>
      </c>
      <c r="C92" s="119">
        <v>0</v>
      </c>
    </row>
    <row r="93" s="55" customFormat="1" ht="12" spans="1:3">
      <c r="A93" s="6">
        <v>2010905</v>
      </c>
      <c r="B93" s="6" t="s">
        <v>162</v>
      </c>
      <c r="C93" s="119">
        <v>0</v>
      </c>
    </row>
    <row r="94" s="55" customFormat="1" ht="12" spans="1:3">
      <c r="A94" s="6">
        <v>2010907</v>
      </c>
      <c r="B94" s="6" t="s">
        <v>163</v>
      </c>
      <c r="C94" s="119">
        <v>0</v>
      </c>
    </row>
    <row r="95" s="55" customFormat="1" ht="12" spans="1:3">
      <c r="A95" s="6">
        <v>2010908</v>
      </c>
      <c r="B95" s="6" t="s">
        <v>151</v>
      </c>
      <c r="C95" s="119">
        <v>0</v>
      </c>
    </row>
    <row r="96" s="55" customFormat="1" ht="12" spans="1:3">
      <c r="A96" s="6">
        <v>2010909</v>
      </c>
      <c r="B96" s="6" t="s">
        <v>164</v>
      </c>
      <c r="C96" s="119">
        <v>0</v>
      </c>
    </row>
    <row r="97" s="55" customFormat="1" ht="12" spans="1:3">
      <c r="A97" s="6">
        <v>2010910</v>
      </c>
      <c r="B97" s="6" t="s">
        <v>165</v>
      </c>
      <c r="C97" s="119">
        <v>0</v>
      </c>
    </row>
    <row r="98" s="55" customFormat="1" ht="12" spans="1:3">
      <c r="A98" s="6">
        <v>2010911</v>
      </c>
      <c r="B98" s="6" t="s">
        <v>166</v>
      </c>
      <c r="C98" s="119">
        <v>0</v>
      </c>
    </row>
    <row r="99" s="55" customFormat="1" ht="12" spans="1:3">
      <c r="A99" s="6">
        <v>2010912</v>
      </c>
      <c r="B99" s="6" t="s">
        <v>167</v>
      </c>
      <c r="C99" s="119">
        <v>0</v>
      </c>
    </row>
    <row r="100" s="55" customFormat="1" ht="12" spans="1:3">
      <c r="A100" s="6">
        <v>2010950</v>
      </c>
      <c r="B100" s="6" t="s">
        <v>119</v>
      </c>
      <c r="C100" s="119">
        <v>0</v>
      </c>
    </row>
    <row r="101" s="55" customFormat="1" ht="12" spans="1:3">
      <c r="A101" s="6">
        <v>2010999</v>
      </c>
      <c r="B101" s="6" t="s">
        <v>168</v>
      </c>
      <c r="C101" s="119">
        <v>0</v>
      </c>
    </row>
    <row r="102" s="55" customFormat="1" ht="12" spans="1:3">
      <c r="A102" s="6">
        <v>20111</v>
      </c>
      <c r="B102" s="116" t="s">
        <v>169</v>
      </c>
      <c r="C102" s="119">
        <f>SUM(C103:C110)</f>
        <v>877</v>
      </c>
    </row>
    <row r="103" s="55" customFormat="1" ht="12" spans="1:3">
      <c r="A103" s="6">
        <v>2011101</v>
      </c>
      <c r="B103" s="6" t="s">
        <v>110</v>
      </c>
      <c r="C103" s="119">
        <v>877</v>
      </c>
    </row>
    <row r="104" s="55" customFormat="1" ht="12" spans="1:3">
      <c r="A104" s="6">
        <v>2011102</v>
      </c>
      <c r="B104" s="6" t="s">
        <v>111</v>
      </c>
      <c r="C104" s="119">
        <v>0</v>
      </c>
    </row>
    <row r="105" s="55" customFormat="1" ht="12" spans="1:3">
      <c r="A105" s="6">
        <v>2011103</v>
      </c>
      <c r="B105" s="6" t="s">
        <v>112</v>
      </c>
      <c r="C105" s="119">
        <v>0</v>
      </c>
    </row>
    <row r="106" s="55" customFormat="1" ht="12" spans="1:3">
      <c r="A106" s="6">
        <v>2011104</v>
      </c>
      <c r="B106" s="6" t="s">
        <v>170</v>
      </c>
      <c r="C106" s="119">
        <v>0</v>
      </c>
    </row>
    <row r="107" s="55" customFormat="1" ht="12" spans="1:3">
      <c r="A107" s="6">
        <v>2011105</v>
      </c>
      <c r="B107" s="6" t="s">
        <v>171</v>
      </c>
      <c r="C107" s="119">
        <v>0</v>
      </c>
    </row>
    <row r="108" s="55" customFormat="1" ht="12" spans="1:3">
      <c r="A108" s="6">
        <v>2011106</v>
      </c>
      <c r="B108" s="6" t="s">
        <v>172</v>
      </c>
      <c r="C108" s="119">
        <v>0</v>
      </c>
    </row>
    <row r="109" s="55" customFormat="1" ht="12" spans="1:3">
      <c r="A109" s="6">
        <v>2011150</v>
      </c>
      <c r="B109" s="6" t="s">
        <v>119</v>
      </c>
      <c r="C109" s="119">
        <v>0</v>
      </c>
    </row>
    <row r="110" s="55" customFormat="1" ht="12" spans="1:3">
      <c r="A110" s="6">
        <v>2011199</v>
      </c>
      <c r="B110" s="6" t="s">
        <v>173</v>
      </c>
      <c r="C110" s="119">
        <v>0</v>
      </c>
    </row>
    <row r="111" s="55" customFormat="1" ht="12" spans="1:3">
      <c r="A111" s="6">
        <v>20113</v>
      </c>
      <c r="B111" s="116" t="s">
        <v>174</v>
      </c>
      <c r="C111" s="119">
        <f>SUM(C112:C121)</f>
        <v>281</v>
      </c>
    </row>
    <row r="112" s="55" customFormat="1" ht="12" spans="1:3">
      <c r="A112" s="6">
        <v>2011301</v>
      </c>
      <c r="B112" s="6" t="s">
        <v>110</v>
      </c>
      <c r="C112" s="119">
        <v>0</v>
      </c>
    </row>
    <row r="113" s="55" customFormat="1" ht="12" spans="1:3">
      <c r="A113" s="6">
        <v>2011302</v>
      </c>
      <c r="B113" s="6" t="s">
        <v>111</v>
      </c>
      <c r="C113" s="119">
        <v>0</v>
      </c>
    </row>
    <row r="114" s="55" customFormat="1" ht="12" spans="1:3">
      <c r="A114" s="6">
        <v>2011303</v>
      </c>
      <c r="B114" s="6" t="s">
        <v>112</v>
      </c>
      <c r="C114" s="119">
        <v>0</v>
      </c>
    </row>
    <row r="115" s="55" customFormat="1" ht="12" spans="1:3">
      <c r="A115" s="6">
        <v>2011304</v>
      </c>
      <c r="B115" s="6" t="s">
        <v>175</v>
      </c>
      <c r="C115" s="119">
        <v>0</v>
      </c>
    </row>
    <row r="116" s="55" customFormat="1" ht="12" spans="1:3">
      <c r="A116" s="6">
        <v>2011305</v>
      </c>
      <c r="B116" s="6" t="s">
        <v>176</v>
      </c>
      <c r="C116" s="119">
        <v>0</v>
      </c>
    </row>
    <row r="117" s="55" customFormat="1" ht="12" spans="1:3">
      <c r="A117" s="6">
        <v>2011306</v>
      </c>
      <c r="B117" s="6" t="s">
        <v>177</v>
      </c>
      <c r="C117" s="119">
        <v>0</v>
      </c>
    </row>
    <row r="118" s="55" customFormat="1" ht="12" spans="1:3">
      <c r="A118" s="6">
        <v>2011307</v>
      </c>
      <c r="B118" s="6" t="s">
        <v>178</v>
      </c>
      <c r="C118" s="119">
        <v>0</v>
      </c>
    </row>
    <row r="119" s="55" customFormat="1" ht="12" spans="1:3">
      <c r="A119" s="6">
        <v>2011308</v>
      </c>
      <c r="B119" s="6" t="s">
        <v>179</v>
      </c>
      <c r="C119" s="119">
        <v>281</v>
      </c>
    </row>
    <row r="120" s="55" customFormat="1" ht="12" spans="1:3">
      <c r="A120" s="6">
        <v>2011350</v>
      </c>
      <c r="B120" s="6" t="s">
        <v>119</v>
      </c>
      <c r="C120" s="119">
        <v>0</v>
      </c>
    </row>
    <row r="121" s="55" customFormat="1" ht="12" spans="1:3">
      <c r="A121" s="6">
        <v>2011399</v>
      </c>
      <c r="B121" s="6" t="s">
        <v>180</v>
      </c>
      <c r="C121" s="119">
        <v>0</v>
      </c>
    </row>
    <row r="122" s="55" customFormat="1" ht="12" spans="1:3">
      <c r="A122" s="6">
        <v>20114</v>
      </c>
      <c r="B122" s="116" t="s">
        <v>181</v>
      </c>
      <c r="C122" s="119">
        <f>SUM(C123:C133)</f>
        <v>0</v>
      </c>
    </row>
    <row r="123" s="55" customFormat="1" ht="12" spans="1:3">
      <c r="A123" s="6">
        <v>2011401</v>
      </c>
      <c r="B123" s="6" t="s">
        <v>110</v>
      </c>
      <c r="C123" s="119">
        <v>0</v>
      </c>
    </row>
    <row r="124" s="55" customFormat="1" ht="12" spans="1:3">
      <c r="A124" s="6">
        <v>2011402</v>
      </c>
      <c r="B124" s="6" t="s">
        <v>111</v>
      </c>
      <c r="C124" s="119">
        <v>0</v>
      </c>
    </row>
    <row r="125" s="55" customFormat="1" ht="12" spans="1:3">
      <c r="A125" s="6">
        <v>2011403</v>
      </c>
      <c r="B125" s="6" t="s">
        <v>112</v>
      </c>
      <c r="C125" s="119">
        <v>0</v>
      </c>
    </row>
    <row r="126" s="55" customFormat="1" ht="12" spans="1:3">
      <c r="A126" s="6">
        <v>2011404</v>
      </c>
      <c r="B126" s="6" t="s">
        <v>182</v>
      </c>
      <c r="C126" s="119">
        <v>0</v>
      </c>
    </row>
    <row r="127" s="55" customFormat="1" ht="12" spans="1:3">
      <c r="A127" s="6">
        <v>2011405</v>
      </c>
      <c r="B127" s="6" t="s">
        <v>183</v>
      </c>
      <c r="C127" s="119">
        <v>0</v>
      </c>
    </row>
    <row r="128" s="55" customFormat="1" ht="12" spans="1:3">
      <c r="A128" s="6">
        <v>2011408</v>
      </c>
      <c r="B128" s="6" t="s">
        <v>184</v>
      </c>
      <c r="C128" s="119">
        <v>0</v>
      </c>
    </row>
    <row r="129" s="55" customFormat="1" ht="12" spans="1:3">
      <c r="A129" s="6">
        <v>2011409</v>
      </c>
      <c r="B129" s="6" t="s">
        <v>185</v>
      </c>
      <c r="C129" s="119">
        <v>0</v>
      </c>
    </row>
    <row r="130" s="55" customFormat="1" ht="12" spans="1:3">
      <c r="A130" s="6">
        <v>2011410</v>
      </c>
      <c r="B130" s="6" t="s">
        <v>186</v>
      </c>
      <c r="C130" s="119">
        <v>0</v>
      </c>
    </row>
    <row r="131" s="55" customFormat="1" ht="12" spans="1:3">
      <c r="A131" s="6">
        <v>2011411</v>
      </c>
      <c r="B131" s="6" t="s">
        <v>187</v>
      </c>
      <c r="C131" s="119">
        <v>0</v>
      </c>
    </row>
    <row r="132" s="55" customFormat="1" ht="12" spans="1:3">
      <c r="A132" s="6">
        <v>2011450</v>
      </c>
      <c r="B132" s="6" t="s">
        <v>119</v>
      </c>
      <c r="C132" s="119">
        <v>0</v>
      </c>
    </row>
    <row r="133" s="55" customFormat="1" ht="12" spans="1:3">
      <c r="A133" s="6">
        <v>2011499</v>
      </c>
      <c r="B133" s="6" t="s">
        <v>188</v>
      </c>
      <c r="C133" s="119">
        <v>0</v>
      </c>
    </row>
    <row r="134" s="55" customFormat="1" ht="12" spans="1:3">
      <c r="A134" s="6">
        <v>20123</v>
      </c>
      <c r="B134" s="116" t="s">
        <v>189</v>
      </c>
      <c r="C134" s="119">
        <f>SUM(C135:C140)</f>
        <v>382</v>
      </c>
    </row>
    <row r="135" s="55" customFormat="1" ht="12" spans="1:3">
      <c r="A135" s="6">
        <v>2012301</v>
      </c>
      <c r="B135" s="6" t="s">
        <v>110</v>
      </c>
      <c r="C135" s="119">
        <v>322</v>
      </c>
    </row>
    <row r="136" s="55" customFormat="1" ht="12" spans="1:3">
      <c r="A136" s="6">
        <v>2012302</v>
      </c>
      <c r="B136" s="6" t="s">
        <v>111</v>
      </c>
      <c r="C136" s="119">
        <v>0</v>
      </c>
    </row>
    <row r="137" s="55" customFormat="1" ht="12" spans="1:3">
      <c r="A137" s="6">
        <v>2012303</v>
      </c>
      <c r="B137" s="6" t="s">
        <v>112</v>
      </c>
      <c r="C137" s="119">
        <v>0</v>
      </c>
    </row>
    <row r="138" s="55" customFormat="1" ht="12" spans="1:3">
      <c r="A138" s="6">
        <v>2012304</v>
      </c>
      <c r="B138" s="6" t="s">
        <v>190</v>
      </c>
      <c r="C138" s="119">
        <v>60</v>
      </c>
    </row>
    <row r="139" s="55" customFormat="1" ht="12" spans="1:3">
      <c r="A139" s="6">
        <v>2012350</v>
      </c>
      <c r="B139" s="6" t="s">
        <v>119</v>
      </c>
      <c r="C139" s="119">
        <v>0</v>
      </c>
    </row>
    <row r="140" s="55" customFormat="1" ht="12" spans="1:3">
      <c r="A140" s="6">
        <v>2012399</v>
      </c>
      <c r="B140" s="6" t="s">
        <v>191</v>
      </c>
      <c r="C140" s="119">
        <v>0</v>
      </c>
    </row>
    <row r="141" s="55" customFormat="1" ht="12" spans="1:3">
      <c r="A141" s="6">
        <v>20125</v>
      </c>
      <c r="B141" s="116" t="s">
        <v>192</v>
      </c>
      <c r="C141" s="119">
        <f>SUM(C142:C148)</f>
        <v>0</v>
      </c>
    </row>
    <row r="142" s="55" customFormat="1" ht="12" spans="1:3">
      <c r="A142" s="6">
        <v>2012501</v>
      </c>
      <c r="B142" s="6" t="s">
        <v>110</v>
      </c>
      <c r="C142" s="119">
        <v>0</v>
      </c>
    </row>
    <row r="143" s="55" customFormat="1" ht="12" spans="1:3">
      <c r="A143" s="6">
        <v>2012502</v>
      </c>
      <c r="B143" s="6" t="s">
        <v>111</v>
      </c>
      <c r="C143" s="119">
        <v>0</v>
      </c>
    </row>
    <row r="144" s="55" customFormat="1" ht="12" spans="1:3">
      <c r="A144" s="6">
        <v>2012503</v>
      </c>
      <c r="B144" s="6" t="s">
        <v>112</v>
      </c>
      <c r="C144" s="119">
        <v>0</v>
      </c>
    </row>
    <row r="145" s="55" customFormat="1" ht="12" spans="1:3">
      <c r="A145" s="6">
        <v>2012504</v>
      </c>
      <c r="B145" s="6" t="s">
        <v>193</v>
      </c>
      <c r="C145" s="119">
        <v>0</v>
      </c>
    </row>
    <row r="146" s="55" customFormat="1" ht="12" spans="1:3">
      <c r="A146" s="6">
        <v>2012505</v>
      </c>
      <c r="B146" s="6" t="s">
        <v>194</v>
      </c>
      <c r="C146" s="119">
        <v>0</v>
      </c>
    </row>
    <row r="147" s="55" customFormat="1" ht="12" spans="1:3">
      <c r="A147" s="6">
        <v>2012550</v>
      </c>
      <c r="B147" s="6" t="s">
        <v>119</v>
      </c>
      <c r="C147" s="119">
        <v>0</v>
      </c>
    </row>
    <row r="148" s="55" customFormat="1" ht="12" spans="1:3">
      <c r="A148" s="6">
        <v>2012599</v>
      </c>
      <c r="B148" s="6" t="s">
        <v>195</v>
      </c>
      <c r="C148" s="119">
        <v>0</v>
      </c>
    </row>
    <row r="149" s="55" customFormat="1" ht="12" spans="1:3">
      <c r="A149" s="6">
        <v>20126</v>
      </c>
      <c r="B149" s="116" t="s">
        <v>196</v>
      </c>
      <c r="C149" s="119">
        <f>SUM(C150:C154)</f>
        <v>185</v>
      </c>
    </row>
    <row r="150" s="55" customFormat="1" ht="12" spans="1:3">
      <c r="A150" s="6">
        <v>2012601</v>
      </c>
      <c r="B150" s="6" t="s">
        <v>110</v>
      </c>
      <c r="C150" s="119">
        <v>185</v>
      </c>
    </row>
    <row r="151" s="55" customFormat="1" ht="12" spans="1:3">
      <c r="A151" s="6">
        <v>2012602</v>
      </c>
      <c r="B151" s="6" t="s">
        <v>111</v>
      </c>
      <c r="C151" s="119">
        <v>0</v>
      </c>
    </row>
    <row r="152" s="55" customFormat="1" ht="12" spans="1:3">
      <c r="A152" s="6">
        <v>2012603</v>
      </c>
      <c r="B152" s="6" t="s">
        <v>112</v>
      </c>
      <c r="C152" s="119">
        <v>0</v>
      </c>
    </row>
    <row r="153" s="55" customFormat="1" ht="12" spans="1:3">
      <c r="A153" s="6">
        <v>2012604</v>
      </c>
      <c r="B153" s="6" t="s">
        <v>197</v>
      </c>
      <c r="C153" s="119">
        <v>0</v>
      </c>
    </row>
    <row r="154" s="55" customFormat="1" ht="12" spans="1:3">
      <c r="A154" s="6">
        <v>2012699</v>
      </c>
      <c r="B154" s="6" t="s">
        <v>198</v>
      </c>
      <c r="C154" s="119">
        <v>0</v>
      </c>
    </row>
    <row r="155" s="55" customFormat="1" ht="12" spans="1:3">
      <c r="A155" s="6">
        <v>20128</v>
      </c>
      <c r="B155" s="116" t="s">
        <v>199</v>
      </c>
      <c r="C155" s="119">
        <f>SUM(C156:C161)</f>
        <v>112</v>
      </c>
    </row>
    <row r="156" s="55" customFormat="1" ht="12" spans="1:3">
      <c r="A156" s="6">
        <v>2012801</v>
      </c>
      <c r="B156" s="6" t="s">
        <v>110</v>
      </c>
      <c r="C156" s="119">
        <v>112</v>
      </c>
    </row>
    <row r="157" s="55" customFormat="1" ht="12" spans="1:3">
      <c r="A157" s="6">
        <v>2012802</v>
      </c>
      <c r="B157" s="6" t="s">
        <v>111</v>
      </c>
      <c r="C157" s="119">
        <v>0</v>
      </c>
    </row>
    <row r="158" s="55" customFormat="1" ht="12" spans="1:3">
      <c r="A158" s="6">
        <v>2012803</v>
      </c>
      <c r="B158" s="6" t="s">
        <v>112</v>
      </c>
      <c r="C158" s="119">
        <v>0</v>
      </c>
    </row>
    <row r="159" s="55" customFormat="1" ht="12" spans="1:3">
      <c r="A159" s="6">
        <v>2012804</v>
      </c>
      <c r="B159" s="6" t="s">
        <v>124</v>
      </c>
      <c r="C159" s="119">
        <v>0</v>
      </c>
    </row>
    <row r="160" s="55" customFormat="1" ht="12" spans="1:3">
      <c r="A160" s="6">
        <v>2012850</v>
      </c>
      <c r="B160" s="6" t="s">
        <v>119</v>
      </c>
      <c r="C160" s="119">
        <v>0</v>
      </c>
    </row>
    <row r="161" s="55" customFormat="1" ht="12" spans="1:3">
      <c r="A161" s="6">
        <v>2012899</v>
      </c>
      <c r="B161" s="6" t="s">
        <v>200</v>
      </c>
      <c r="C161" s="119">
        <v>0</v>
      </c>
    </row>
    <row r="162" s="55" customFormat="1" ht="12" spans="1:3">
      <c r="A162" s="6">
        <v>20129</v>
      </c>
      <c r="B162" s="116" t="s">
        <v>201</v>
      </c>
      <c r="C162" s="119">
        <f>SUM(C163:C168)</f>
        <v>485</v>
      </c>
    </row>
    <row r="163" s="55" customFormat="1" ht="12" spans="1:3">
      <c r="A163" s="6">
        <v>2012901</v>
      </c>
      <c r="B163" s="6" t="s">
        <v>110</v>
      </c>
      <c r="C163" s="119">
        <v>275</v>
      </c>
    </row>
    <row r="164" s="55" customFormat="1" ht="12" spans="1:3">
      <c r="A164" s="6">
        <v>2012902</v>
      </c>
      <c r="B164" s="6" t="s">
        <v>111</v>
      </c>
      <c r="C164" s="119">
        <v>0</v>
      </c>
    </row>
    <row r="165" s="55" customFormat="1" ht="12" spans="1:3">
      <c r="A165" s="6">
        <v>2012903</v>
      </c>
      <c r="B165" s="6" t="s">
        <v>112</v>
      </c>
      <c r="C165" s="119">
        <v>0</v>
      </c>
    </row>
    <row r="166" s="55" customFormat="1" ht="12" spans="1:3">
      <c r="A166" s="6">
        <v>2012906</v>
      </c>
      <c r="B166" s="6" t="s">
        <v>202</v>
      </c>
      <c r="C166" s="119">
        <v>0</v>
      </c>
    </row>
    <row r="167" s="55" customFormat="1" ht="12" spans="1:3">
      <c r="A167" s="6">
        <v>2012950</v>
      </c>
      <c r="B167" s="6" t="s">
        <v>119</v>
      </c>
      <c r="C167" s="119">
        <v>0</v>
      </c>
    </row>
    <row r="168" s="55" customFormat="1" ht="12" spans="1:3">
      <c r="A168" s="6">
        <v>2012999</v>
      </c>
      <c r="B168" s="6" t="s">
        <v>203</v>
      </c>
      <c r="C168" s="119">
        <v>210</v>
      </c>
    </row>
    <row r="169" s="55" customFormat="1" ht="12" spans="1:3">
      <c r="A169" s="6">
        <v>20131</v>
      </c>
      <c r="B169" s="116" t="s">
        <v>204</v>
      </c>
      <c r="C169" s="119">
        <f>SUM(C170:C175)</f>
        <v>2969</v>
      </c>
    </row>
    <row r="170" s="55" customFormat="1" ht="12" spans="1:3">
      <c r="A170" s="6">
        <v>2013101</v>
      </c>
      <c r="B170" s="6" t="s">
        <v>110</v>
      </c>
      <c r="C170" s="119">
        <v>2277</v>
      </c>
    </row>
    <row r="171" s="55" customFormat="1" ht="12" spans="1:3">
      <c r="A171" s="6">
        <v>2013102</v>
      </c>
      <c r="B171" s="6" t="s">
        <v>111</v>
      </c>
      <c r="C171" s="119">
        <v>0</v>
      </c>
    </row>
    <row r="172" s="55" customFormat="1" ht="12" spans="1:3">
      <c r="A172" s="6">
        <v>2013103</v>
      </c>
      <c r="B172" s="6" t="s">
        <v>112</v>
      </c>
      <c r="C172" s="119">
        <v>690</v>
      </c>
    </row>
    <row r="173" s="55" customFormat="1" ht="12" spans="1:3">
      <c r="A173" s="6">
        <v>2013105</v>
      </c>
      <c r="B173" s="6" t="s">
        <v>205</v>
      </c>
      <c r="C173" s="119">
        <v>0</v>
      </c>
    </row>
    <row r="174" s="55" customFormat="1" ht="12" spans="1:3">
      <c r="A174" s="6">
        <v>2013150</v>
      </c>
      <c r="B174" s="6" t="s">
        <v>119</v>
      </c>
      <c r="C174" s="119">
        <v>0</v>
      </c>
    </row>
    <row r="175" s="55" customFormat="1" ht="12" spans="1:3">
      <c r="A175" s="6">
        <v>2013199</v>
      </c>
      <c r="B175" s="6" t="s">
        <v>206</v>
      </c>
      <c r="C175" s="119">
        <v>2</v>
      </c>
    </row>
    <row r="176" s="55" customFormat="1" ht="12" spans="1:3">
      <c r="A176" s="6">
        <v>20132</v>
      </c>
      <c r="B176" s="116" t="s">
        <v>207</v>
      </c>
      <c r="C176" s="119">
        <f>SUM(C177:C182)</f>
        <v>801</v>
      </c>
    </row>
    <row r="177" s="55" customFormat="1" ht="12" spans="1:3">
      <c r="A177" s="6">
        <v>2013201</v>
      </c>
      <c r="B177" s="6" t="s">
        <v>110</v>
      </c>
      <c r="C177" s="119">
        <v>558</v>
      </c>
    </row>
    <row r="178" s="55" customFormat="1" ht="12" spans="1:3">
      <c r="A178" s="6">
        <v>2013202</v>
      </c>
      <c r="B178" s="6" t="s">
        <v>111</v>
      </c>
      <c r="C178" s="119">
        <v>0</v>
      </c>
    </row>
    <row r="179" s="55" customFormat="1" ht="12" spans="1:3">
      <c r="A179" s="6">
        <v>2013203</v>
      </c>
      <c r="B179" s="6" t="s">
        <v>112</v>
      </c>
      <c r="C179" s="119">
        <v>0</v>
      </c>
    </row>
    <row r="180" s="55" customFormat="1" ht="12" spans="1:3">
      <c r="A180" s="6">
        <v>2013204</v>
      </c>
      <c r="B180" s="6" t="s">
        <v>208</v>
      </c>
      <c r="C180" s="119">
        <v>0</v>
      </c>
    </row>
    <row r="181" s="55" customFormat="1" ht="12" spans="1:3">
      <c r="A181" s="6">
        <v>2013250</v>
      </c>
      <c r="B181" s="6" t="s">
        <v>119</v>
      </c>
      <c r="C181" s="119">
        <v>0</v>
      </c>
    </row>
    <row r="182" s="55" customFormat="1" ht="12" spans="1:3">
      <c r="A182" s="6">
        <v>2013299</v>
      </c>
      <c r="B182" s="6" t="s">
        <v>209</v>
      </c>
      <c r="C182" s="119">
        <v>243</v>
      </c>
    </row>
    <row r="183" s="55" customFormat="1" ht="12" spans="1:3">
      <c r="A183" s="6">
        <v>20133</v>
      </c>
      <c r="B183" s="116" t="s">
        <v>210</v>
      </c>
      <c r="C183" s="119">
        <f>SUM(C184:C189)</f>
        <v>459</v>
      </c>
    </row>
    <row r="184" s="55" customFormat="1" ht="12" spans="1:3">
      <c r="A184" s="6">
        <v>2013301</v>
      </c>
      <c r="B184" s="6" t="s">
        <v>110</v>
      </c>
      <c r="C184" s="119">
        <v>459</v>
      </c>
    </row>
    <row r="185" s="55" customFormat="1" ht="12" spans="1:3">
      <c r="A185" s="6">
        <v>2013302</v>
      </c>
      <c r="B185" s="6" t="s">
        <v>111</v>
      </c>
      <c r="C185" s="119">
        <v>0</v>
      </c>
    </row>
    <row r="186" s="55" customFormat="1" ht="12" spans="1:3">
      <c r="A186" s="6">
        <v>2013303</v>
      </c>
      <c r="B186" s="6" t="s">
        <v>112</v>
      </c>
      <c r="C186" s="119">
        <v>0</v>
      </c>
    </row>
    <row r="187" s="55" customFormat="1" ht="12" spans="1:3">
      <c r="A187" s="6">
        <v>2013304</v>
      </c>
      <c r="B187" s="6" t="s">
        <v>211</v>
      </c>
      <c r="C187" s="119">
        <v>0</v>
      </c>
    </row>
    <row r="188" s="55" customFormat="1" ht="12" spans="1:3">
      <c r="A188" s="6">
        <v>2013350</v>
      </c>
      <c r="B188" s="6" t="s">
        <v>119</v>
      </c>
      <c r="C188" s="119">
        <v>0</v>
      </c>
    </row>
    <row r="189" s="55" customFormat="1" ht="12" spans="1:3">
      <c r="A189" s="6">
        <v>2013399</v>
      </c>
      <c r="B189" s="6" t="s">
        <v>212</v>
      </c>
      <c r="C189" s="119">
        <v>0</v>
      </c>
    </row>
    <row r="190" s="55" customFormat="1" ht="12" spans="1:3">
      <c r="A190" s="6">
        <v>20134</v>
      </c>
      <c r="B190" s="116" t="s">
        <v>213</v>
      </c>
      <c r="C190" s="119">
        <f>SUM(C191:C197)</f>
        <v>446</v>
      </c>
    </row>
    <row r="191" s="55" customFormat="1" ht="12" spans="1:3">
      <c r="A191" s="6">
        <v>2013401</v>
      </c>
      <c r="B191" s="6" t="s">
        <v>110</v>
      </c>
      <c r="C191" s="119">
        <v>434</v>
      </c>
    </row>
    <row r="192" s="55" customFormat="1" ht="12" spans="1:3">
      <c r="A192" s="6">
        <v>2013402</v>
      </c>
      <c r="B192" s="6" t="s">
        <v>111</v>
      </c>
      <c r="C192" s="119">
        <v>0</v>
      </c>
    </row>
    <row r="193" s="55" customFormat="1" ht="12" spans="1:3">
      <c r="A193" s="6">
        <v>2013403</v>
      </c>
      <c r="B193" s="6" t="s">
        <v>112</v>
      </c>
      <c r="C193" s="119">
        <v>0</v>
      </c>
    </row>
    <row r="194" s="55" customFormat="1" ht="12" spans="1:3">
      <c r="A194" s="6">
        <v>2013404</v>
      </c>
      <c r="B194" s="6" t="s">
        <v>214</v>
      </c>
      <c r="C194" s="119">
        <v>12</v>
      </c>
    </row>
    <row r="195" s="55" customFormat="1" ht="12" spans="1:3">
      <c r="A195" s="6">
        <v>2013405</v>
      </c>
      <c r="B195" s="6" t="s">
        <v>215</v>
      </c>
      <c r="C195" s="119">
        <v>0</v>
      </c>
    </row>
    <row r="196" s="55" customFormat="1" ht="12" spans="1:3">
      <c r="A196" s="6">
        <v>2013450</v>
      </c>
      <c r="B196" s="6" t="s">
        <v>119</v>
      </c>
      <c r="C196" s="119">
        <v>0</v>
      </c>
    </row>
    <row r="197" s="55" customFormat="1" ht="12" spans="1:3">
      <c r="A197" s="6">
        <v>2013499</v>
      </c>
      <c r="B197" s="6" t="s">
        <v>216</v>
      </c>
      <c r="C197" s="119">
        <v>0</v>
      </c>
    </row>
    <row r="198" s="55" customFormat="1" ht="12" spans="1:3">
      <c r="A198" s="6">
        <v>20135</v>
      </c>
      <c r="B198" s="116" t="s">
        <v>217</v>
      </c>
      <c r="C198" s="119">
        <f>SUM(C199:C203)</f>
        <v>0</v>
      </c>
    </row>
    <row r="199" s="55" customFormat="1" ht="12" spans="1:3">
      <c r="A199" s="6">
        <v>2013501</v>
      </c>
      <c r="B199" s="6" t="s">
        <v>110</v>
      </c>
      <c r="C199" s="119">
        <v>0</v>
      </c>
    </row>
    <row r="200" s="55" customFormat="1" ht="12" spans="1:3">
      <c r="A200" s="6">
        <v>2013502</v>
      </c>
      <c r="B200" s="6" t="s">
        <v>111</v>
      </c>
      <c r="C200" s="119">
        <v>0</v>
      </c>
    </row>
    <row r="201" s="55" customFormat="1" ht="12" spans="1:3">
      <c r="A201" s="6">
        <v>2013503</v>
      </c>
      <c r="B201" s="6" t="s">
        <v>112</v>
      </c>
      <c r="C201" s="119">
        <v>0</v>
      </c>
    </row>
    <row r="202" s="55" customFormat="1" ht="12" spans="1:3">
      <c r="A202" s="6">
        <v>2013550</v>
      </c>
      <c r="B202" s="6" t="s">
        <v>119</v>
      </c>
      <c r="C202" s="119">
        <v>0</v>
      </c>
    </row>
    <row r="203" s="55" customFormat="1" ht="12" spans="1:3">
      <c r="A203" s="6">
        <v>2013599</v>
      </c>
      <c r="B203" s="6" t="s">
        <v>218</v>
      </c>
      <c r="C203" s="119">
        <v>0</v>
      </c>
    </row>
    <row r="204" s="55" customFormat="1" ht="12" spans="1:3">
      <c r="A204" s="6">
        <v>20136</v>
      </c>
      <c r="B204" s="116" t="s">
        <v>219</v>
      </c>
      <c r="C204" s="119">
        <f>SUM(C205:C209)</f>
        <v>14</v>
      </c>
    </row>
    <row r="205" s="55" customFormat="1" ht="12" spans="1:3">
      <c r="A205" s="6">
        <v>2013601</v>
      </c>
      <c r="B205" s="6" t="s">
        <v>110</v>
      </c>
      <c r="C205" s="119">
        <v>0</v>
      </c>
    </row>
    <row r="206" s="55" customFormat="1" ht="12" spans="1:3">
      <c r="A206" s="6">
        <v>2013602</v>
      </c>
      <c r="B206" s="6" t="s">
        <v>111</v>
      </c>
      <c r="C206" s="119">
        <v>14</v>
      </c>
    </row>
    <row r="207" s="55" customFormat="1" ht="12" spans="1:3">
      <c r="A207" s="6">
        <v>2013603</v>
      </c>
      <c r="B207" s="6" t="s">
        <v>112</v>
      </c>
      <c r="C207" s="119">
        <v>0</v>
      </c>
    </row>
    <row r="208" s="55" customFormat="1" ht="12" spans="1:3">
      <c r="A208" s="6">
        <v>2013650</v>
      </c>
      <c r="B208" s="6" t="s">
        <v>119</v>
      </c>
      <c r="C208" s="119">
        <v>0</v>
      </c>
    </row>
    <row r="209" s="55" customFormat="1" ht="12" spans="1:3">
      <c r="A209" s="6">
        <v>2013699</v>
      </c>
      <c r="B209" s="6" t="s">
        <v>220</v>
      </c>
      <c r="C209" s="119">
        <v>0</v>
      </c>
    </row>
    <row r="210" s="55" customFormat="1" ht="12" spans="1:3">
      <c r="A210" s="6">
        <v>20137</v>
      </c>
      <c r="B210" s="116" t="s">
        <v>221</v>
      </c>
      <c r="C210" s="119">
        <f>SUM(C211:C216)</f>
        <v>45</v>
      </c>
    </row>
    <row r="211" s="55" customFormat="1" ht="12" spans="1:3">
      <c r="A211" s="6">
        <v>2013701</v>
      </c>
      <c r="B211" s="6" t="s">
        <v>110</v>
      </c>
      <c r="C211" s="119">
        <v>45</v>
      </c>
    </row>
    <row r="212" s="55" customFormat="1" ht="12" spans="1:3">
      <c r="A212" s="6">
        <v>2013702</v>
      </c>
      <c r="B212" s="6" t="s">
        <v>111</v>
      </c>
      <c r="C212" s="119">
        <v>0</v>
      </c>
    </row>
    <row r="213" s="55" customFormat="1" ht="12" spans="1:3">
      <c r="A213" s="6">
        <v>2013703</v>
      </c>
      <c r="B213" s="6" t="s">
        <v>112</v>
      </c>
      <c r="C213" s="119">
        <v>0</v>
      </c>
    </row>
    <row r="214" s="55" customFormat="1" ht="12" spans="1:3">
      <c r="A214" s="6">
        <v>2013704</v>
      </c>
      <c r="B214" s="6" t="s">
        <v>222</v>
      </c>
      <c r="C214" s="119">
        <v>0</v>
      </c>
    </row>
    <row r="215" s="55" customFormat="1" ht="12" spans="1:3">
      <c r="A215" s="6">
        <v>2013750</v>
      </c>
      <c r="B215" s="6" t="s">
        <v>119</v>
      </c>
      <c r="C215" s="119">
        <v>0</v>
      </c>
    </row>
    <row r="216" s="55" customFormat="1" ht="12" spans="1:3">
      <c r="A216" s="6">
        <v>2013799</v>
      </c>
      <c r="B216" s="6" t="s">
        <v>223</v>
      </c>
      <c r="C216" s="119">
        <v>0</v>
      </c>
    </row>
    <row r="217" s="55" customFormat="1" ht="12" spans="1:3">
      <c r="A217" s="6">
        <v>20138</v>
      </c>
      <c r="B217" s="116" t="s">
        <v>224</v>
      </c>
      <c r="C217" s="119">
        <f>SUM(C218:C231)</f>
        <v>1916</v>
      </c>
    </row>
    <row r="218" s="55" customFormat="1" ht="12" spans="1:3">
      <c r="A218" s="6">
        <v>2013801</v>
      </c>
      <c r="B218" s="6" t="s">
        <v>110</v>
      </c>
      <c r="C218" s="119">
        <v>1672</v>
      </c>
    </row>
    <row r="219" s="55" customFormat="1" ht="12" spans="1:3">
      <c r="A219" s="6">
        <v>2013802</v>
      </c>
      <c r="B219" s="6" t="s">
        <v>111</v>
      </c>
      <c r="C219" s="119">
        <v>0</v>
      </c>
    </row>
    <row r="220" s="55" customFormat="1" ht="12" spans="1:3">
      <c r="A220" s="6">
        <v>2013803</v>
      </c>
      <c r="B220" s="6" t="s">
        <v>112</v>
      </c>
      <c r="C220" s="119">
        <v>0</v>
      </c>
    </row>
    <row r="221" s="55" customFormat="1" ht="12" spans="1:3">
      <c r="A221" s="6">
        <v>2013804</v>
      </c>
      <c r="B221" s="6" t="s">
        <v>225</v>
      </c>
      <c r="C221" s="119">
        <v>0</v>
      </c>
    </row>
    <row r="222" s="55" customFormat="1" ht="12" spans="1:3">
      <c r="A222" s="6">
        <v>2013805</v>
      </c>
      <c r="B222" s="6" t="s">
        <v>226</v>
      </c>
      <c r="C222" s="119">
        <v>29</v>
      </c>
    </row>
    <row r="223" s="55" customFormat="1" ht="12" spans="1:3">
      <c r="A223" s="6">
        <v>2013808</v>
      </c>
      <c r="B223" s="6" t="s">
        <v>151</v>
      </c>
      <c r="C223" s="119">
        <v>0</v>
      </c>
    </row>
    <row r="224" s="55" customFormat="1" ht="12" spans="1:3">
      <c r="A224" s="6">
        <v>2013810</v>
      </c>
      <c r="B224" s="6" t="s">
        <v>227</v>
      </c>
      <c r="C224" s="119">
        <v>0</v>
      </c>
    </row>
    <row r="225" s="55" customFormat="1" ht="12" spans="1:3">
      <c r="A225" s="6">
        <v>2013812</v>
      </c>
      <c r="B225" s="6" t="s">
        <v>228</v>
      </c>
      <c r="C225" s="119">
        <v>6</v>
      </c>
    </row>
    <row r="226" s="55" customFormat="1" ht="12" spans="1:3">
      <c r="A226" s="6">
        <v>2013813</v>
      </c>
      <c r="B226" s="6" t="s">
        <v>229</v>
      </c>
      <c r="C226" s="119">
        <v>0</v>
      </c>
    </row>
    <row r="227" s="55" customFormat="1" ht="12" spans="1:3">
      <c r="A227" s="6">
        <v>2013814</v>
      </c>
      <c r="B227" s="6" t="s">
        <v>230</v>
      </c>
      <c r="C227" s="119">
        <v>0</v>
      </c>
    </row>
    <row r="228" s="55" customFormat="1" ht="12" spans="1:3">
      <c r="A228" s="6">
        <v>2013815</v>
      </c>
      <c r="B228" s="6" t="s">
        <v>231</v>
      </c>
      <c r="C228" s="119">
        <v>0</v>
      </c>
    </row>
    <row r="229" s="55" customFormat="1" ht="12" spans="1:3">
      <c r="A229" s="6">
        <v>2013816</v>
      </c>
      <c r="B229" s="6" t="s">
        <v>232</v>
      </c>
      <c r="C229" s="119">
        <v>13</v>
      </c>
    </row>
    <row r="230" s="55" customFormat="1" ht="12" spans="1:3">
      <c r="A230" s="6">
        <v>2013850</v>
      </c>
      <c r="B230" s="6" t="s">
        <v>119</v>
      </c>
      <c r="C230" s="119">
        <v>164</v>
      </c>
    </row>
    <row r="231" s="55" customFormat="1" ht="12" spans="1:3">
      <c r="A231" s="6">
        <v>2013899</v>
      </c>
      <c r="B231" s="6" t="s">
        <v>233</v>
      </c>
      <c r="C231" s="119">
        <v>32</v>
      </c>
    </row>
    <row r="232" s="55" customFormat="1" ht="12" spans="1:3">
      <c r="A232" s="6">
        <v>20199</v>
      </c>
      <c r="B232" s="116" t="s">
        <v>234</v>
      </c>
      <c r="C232" s="119">
        <f>SUM(C233:C234)</f>
        <v>36</v>
      </c>
    </row>
    <row r="233" s="55" customFormat="1" ht="12" spans="1:3">
      <c r="A233" s="6">
        <v>2019901</v>
      </c>
      <c r="B233" s="6" t="s">
        <v>235</v>
      </c>
      <c r="C233" s="119">
        <v>0</v>
      </c>
    </row>
    <row r="234" s="55" customFormat="1" ht="12" spans="1:3">
      <c r="A234" s="6">
        <v>2019999</v>
      </c>
      <c r="B234" s="6" t="s">
        <v>236</v>
      </c>
      <c r="C234" s="119">
        <v>36</v>
      </c>
    </row>
    <row r="235" s="55" customFormat="1" ht="12" spans="1:3">
      <c r="A235" s="6">
        <v>202</v>
      </c>
      <c r="B235" s="116" t="s">
        <v>237</v>
      </c>
      <c r="C235" s="119">
        <f>SUM(C236,C243,C246,C249,C255,C260,C262,C267,C273)</f>
        <v>0</v>
      </c>
    </row>
    <row r="236" s="55" customFormat="1" ht="12" spans="1:3">
      <c r="A236" s="6">
        <v>20201</v>
      </c>
      <c r="B236" s="116" t="s">
        <v>238</v>
      </c>
      <c r="C236" s="119">
        <f>SUM(C237:C242)</f>
        <v>0</v>
      </c>
    </row>
    <row r="237" s="55" customFormat="1" ht="12" spans="1:3">
      <c r="A237" s="6">
        <v>2020101</v>
      </c>
      <c r="B237" s="6" t="s">
        <v>110</v>
      </c>
      <c r="C237" s="119">
        <v>0</v>
      </c>
    </row>
    <row r="238" s="55" customFormat="1" ht="12" spans="1:3">
      <c r="A238" s="6">
        <v>2020102</v>
      </c>
      <c r="B238" s="6" t="s">
        <v>111</v>
      </c>
      <c r="C238" s="119">
        <v>0</v>
      </c>
    </row>
    <row r="239" s="55" customFormat="1" ht="12" spans="1:3">
      <c r="A239" s="6">
        <v>2020103</v>
      </c>
      <c r="B239" s="6" t="s">
        <v>112</v>
      </c>
      <c r="C239" s="119">
        <v>0</v>
      </c>
    </row>
    <row r="240" s="55" customFormat="1" ht="12" spans="1:3">
      <c r="A240" s="6">
        <v>2020104</v>
      </c>
      <c r="B240" s="6" t="s">
        <v>205</v>
      </c>
      <c r="C240" s="119">
        <v>0</v>
      </c>
    </row>
    <row r="241" s="55" customFormat="1" ht="12" spans="1:3">
      <c r="A241" s="6">
        <v>2020150</v>
      </c>
      <c r="B241" s="6" t="s">
        <v>119</v>
      </c>
      <c r="C241" s="119">
        <v>0</v>
      </c>
    </row>
    <row r="242" s="55" customFormat="1" ht="12" spans="1:3">
      <c r="A242" s="6">
        <v>2020199</v>
      </c>
      <c r="B242" s="6" t="s">
        <v>239</v>
      </c>
      <c r="C242" s="119">
        <v>0</v>
      </c>
    </row>
    <row r="243" s="55" customFormat="1" ht="12" spans="1:3">
      <c r="A243" s="6">
        <v>20202</v>
      </c>
      <c r="B243" s="116" t="s">
        <v>240</v>
      </c>
      <c r="C243" s="119">
        <f>SUM(C244:C245)</f>
        <v>0</v>
      </c>
    </row>
    <row r="244" s="55" customFormat="1" ht="12" spans="1:3">
      <c r="A244" s="6">
        <v>2020201</v>
      </c>
      <c r="B244" s="6" t="s">
        <v>241</v>
      </c>
      <c r="C244" s="119">
        <v>0</v>
      </c>
    </row>
    <row r="245" s="55" customFormat="1" ht="12" spans="1:3">
      <c r="A245" s="6">
        <v>2020202</v>
      </c>
      <c r="B245" s="6" t="s">
        <v>242</v>
      </c>
      <c r="C245" s="119">
        <v>0</v>
      </c>
    </row>
    <row r="246" s="55" customFormat="1" ht="12" spans="1:3">
      <c r="A246" s="6">
        <v>20203</v>
      </c>
      <c r="B246" s="116" t="s">
        <v>243</v>
      </c>
      <c r="C246" s="119">
        <f>SUM(C247:C248)</f>
        <v>0</v>
      </c>
    </row>
    <row r="247" s="55" customFormat="1" ht="12" spans="1:3">
      <c r="A247" s="6">
        <v>2020304</v>
      </c>
      <c r="B247" s="6" t="s">
        <v>244</v>
      </c>
      <c r="C247" s="119">
        <v>0</v>
      </c>
    </row>
    <row r="248" s="55" customFormat="1" ht="12" spans="1:3">
      <c r="A248" s="6">
        <v>2020306</v>
      </c>
      <c r="B248" s="6" t="s">
        <v>245</v>
      </c>
      <c r="C248" s="119">
        <v>0</v>
      </c>
    </row>
    <row r="249" s="55" customFormat="1" ht="12" spans="1:3">
      <c r="A249" s="6">
        <v>20204</v>
      </c>
      <c r="B249" s="116" t="s">
        <v>246</v>
      </c>
      <c r="C249" s="119">
        <f>SUM(C250:C254)</f>
        <v>0</v>
      </c>
    </row>
    <row r="250" s="55" customFormat="1" ht="12" spans="1:3">
      <c r="A250" s="6">
        <v>2020401</v>
      </c>
      <c r="B250" s="6" t="s">
        <v>247</v>
      </c>
      <c r="C250" s="119">
        <v>0</v>
      </c>
    </row>
    <row r="251" s="55" customFormat="1" ht="12" spans="1:3">
      <c r="A251" s="6">
        <v>2020402</v>
      </c>
      <c r="B251" s="6" t="s">
        <v>248</v>
      </c>
      <c r="C251" s="119">
        <v>0</v>
      </c>
    </row>
    <row r="252" s="55" customFormat="1" ht="12" spans="1:3">
      <c r="A252" s="6">
        <v>2020403</v>
      </c>
      <c r="B252" s="6" t="s">
        <v>249</v>
      </c>
      <c r="C252" s="119">
        <v>0</v>
      </c>
    </row>
    <row r="253" s="55" customFormat="1" ht="12" spans="1:3">
      <c r="A253" s="6">
        <v>2020404</v>
      </c>
      <c r="B253" s="6" t="s">
        <v>250</v>
      </c>
      <c r="C253" s="119">
        <v>0</v>
      </c>
    </row>
    <row r="254" s="55" customFormat="1" ht="12" spans="1:3">
      <c r="A254" s="6">
        <v>2020499</v>
      </c>
      <c r="B254" s="6" t="s">
        <v>251</v>
      </c>
      <c r="C254" s="119">
        <v>0</v>
      </c>
    </row>
    <row r="255" s="55" customFormat="1" ht="12" spans="1:3">
      <c r="A255" s="6">
        <v>20205</v>
      </c>
      <c r="B255" s="116" t="s">
        <v>252</v>
      </c>
      <c r="C255" s="119">
        <f>SUM(C256:C259)</f>
        <v>0</v>
      </c>
    </row>
    <row r="256" s="55" customFormat="1" ht="12" spans="1:3">
      <c r="A256" s="6">
        <v>2020503</v>
      </c>
      <c r="B256" s="6" t="s">
        <v>253</v>
      </c>
      <c r="C256" s="119">
        <v>0</v>
      </c>
    </row>
    <row r="257" s="55" customFormat="1" ht="12" spans="1:3">
      <c r="A257" s="6">
        <v>2020504</v>
      </c>
      <c r="B257" s="6" t="s">
        <v>254</v>
      </c>
      <c r="C257" s="119">
        <v>0</v>
      </c>
    </row>
    <row r="258" s="55" customFormat="1" ht="12" spans="1:3">
      <c r="A258" s="6">
        <v>2020505</v>
      </c>
      <c r="B258" s="6" t="s">
        <v>255</v>
      </c>
      <c r="C258" s="119">
        <v>0</v>
      </c>
    </row>
    <row r="259" s="55" customFormat="1" ht="12" spans="1:3">
      <c r="A259" s="6">
        <v>2020599</v>
      </c>
      <c r="B259" s="6" t="s">
        <v>256</v>
      </c>
      <c r="C259" s="119">
        <v>0</v>
      </c>
    </row>
    <row r="260" s="55" customFormat="1" ht="12" spans="1:3">
      <c r="A260" s="6">
        <v>20206</v>
      </c>
      <c r="B260" s="116" t="s">
        <v>257</v>
      </c>
      <c r="C260" s="119">
        <f>C261</f>
        <v>0</v>
      </c>
    </row>
    <row r="261" s="55" customFormat="1" ht="12" spans="1:3">
      <c r="A261" s="6">
        <v>2020601</v>
      </c>
      <c r="B261" s="6" t="s">
        <v>258</v>
      </c>
      <c r="C261" s="119">
        <v>0</v>
      </c>
    </row>
    <row r="262" s="55" customFormat="1" ht="12" spans="1:3">
      <c r="A262" s="6">
        <v>20207</v>
      </c>
      <c r="B262" s="116" t="s">
        <v>259</v>
      </c>
      <c r="C262" s="119">
        <f>SUM(C263:C266)</f>
        <v>0</v>
      </c>
    </row>
    <row r="263" s="55" customFormat="1" ht="12" spans="1:3">
      <c r="A263" s="6">
        <v>2020701</v>
      </c>
      <c r="B263" s="6" t="s">
        <v>260</v>
      </c>
      <c r="C263" s="119">
        <v>0</v>
      </c>
    </row>
    <row r="264" s="55" customFormat="1" ht="12" spans="1:3">
      <c r="A264" s="6">
        <v>2020702</v>
      </c>
      <c r="B264" s="6" t="s">
        <v>261</v>
      </c>
      <c r="C264" s="119">
        <v>0</v>
      </c>
    </row>
    <row r="265" s="55" customFormat="1" ht="12" spans="1:3">
      <c r="A265" s="6">
        <v>2020703</v>
      </c>
      <c r="B265" s="6" t="s">
        <v>262</v>
      </c>
      <c r="C265" s="119">
        <v>0</v>
      </c>
    </row>
    <row r="266" s="55" customFormat="1" ht="12" spans="1:3">
      <c r="A266" s="6">
        <v>2020799</v>
      </c>
      <c r="B266" s="6" t="s">
        <v>263</v>
      </c>
      <c r="C266" s="119">
        <v>0</v>
      </c>
    </row>
    <row r="267" s="55" customFormat="1" ht="12" spans="1:3">
      <c r="A267" s="6">
        <v>20208</v>
      </c>
      <c r="B267" s="116" t="s">
        <v>264</v>
      </c>
      <c r="C267" s="119">
        <f>SUM(C268:C272)</f>
        <v>0</v>
      </c>
    </row>
    <row r="268" s="55" customFormat="1" ht="12" spans="1:3">
      <c r="A268" s="6">
        <v>2020801</v>
      </c>
      <c r="B268" s="6" t="s">
        <v>110</v>
      </c>
      <c r="C268" s="119">
        <v>0</v>
      </c>
    </row>
    <row r="269" s="55" customFormat="1" ht="12" spans="1:3">
      <c r="A269" s="6">
        <v>2020802</v>
      </c>
      <c r="B269" s="6" t="s">
        <v>111</v>
      </c>
      <c r="C269" s="119">
        <v>0</v>
      </c>
    </row>
    <row r="270" s="55" customFormat="1" ht="12" spans="1:3">
      <c r="A270" s="6">
        <v>2020803</v>
      </c>
      <c r="B270" s="6" t="s">
        <v>112</v>
      </c>
      <c r="C270" s="119">
        <v>0</v>
      </c>
    </row>
    <row r="271" s="55" customFormat="1" ht="12" spans="1:3">
      <c r="A271" s="6">
        <v>2020850</v>
      </c>
      <c r="B271" s="6" t="s">
        <v>119</v>
      </c>
      <c r="C271" s="119">
        <v>0</v>
      </c>
    </row>
    <row r="272" s="55" customFormat="1" ht="12" spans="1:3">
      <c r="A272" s="6">
        <v>2020899</v>
      </c>
      <c r="B272" s="6" t="s">
        <v>265</v>
      </c>
      <c r="C272" s="119">
        <v>0</v>
      </c>
    </row>
    <row r="273" s="55" customFormat="1" ht="12" spans="1:3">
      <c r="A273" s="6">
        <v>20299</v>
      </c>
      <c r="B273" s="116" t="s">
        <v>266</v>
      </c>
      <c r="C273" s="119">
        <f>C274</f>
        <v>0</v>
      </c>
    </row>
    <row r="274" s="55" customFormat="1" ht="12" spans="1:3">
      <c r="A274" s="6">
        <v>2029999</v>
      </c>
      <c r="B274" s="6" t="s">
        <v>267</v>
      </c>
      <c r="C274" s="119">
        <v>0</v>
      </c>
    </row>
    <row r="275" s="55" customFormat="1" ht="12" spans="1:3">
      <c r="A275" s="6">
        <v>203</v>
      </c>
      <c r="B275" s="116" t="s">
        <v>268</v>
      </c>
      <c r="C275" s="119">
        <f>SUM(C276,C280,C282,C284,C292)</f>
        <v>258</v>
      </c>
    </row>
    <row r="276" s="55" customFormat="1" ht="12" spans="1:3">
      <c r="A276" s="6">
        <v>20301</v>
      </c>
      <c r="B276" s="116" t="s">
        <v>269</v>
      </c>
      <c r="C276" s="119">
        <f>SUM(C277:C279)</f>
        <v>0</v>
      </c>
    </row>
    <row r="277" s="55" customFormat="1" ht="12" spans="1:3">
      <c r="A277" s="6">
        <v>2030101</v>
      </c>
      <c r="B277" s="6" t="s">
        <v>270</v>
      </c>
      <c r="C277" s="119">
        <v>0</v>
      </c>
    </row>
    <row r="278" s="55" customFormat="1" ht="12" spans="1:3">
      <c r="A278" s="6">
        <v>2030102</v>
      </c>
      <c r="B278" s="6" t="s">
        <v>271</v>
      </c>
      <c r="C278" s="119">
        <v>0</v>
      </c>
    </row>
    <row r="279" s="55" customFormat="1" ht="12" spans="1:3">
      <c r="A279" s="6">
        <v>2030199</v>
      </c>
      <c r="B279" s="6" t="s">
        <v>272</v>
      </c>
      <c r="C279" s="119">
        <v>0</v>
      </c>
    </row>
    <row r="280" s="55" customFormat="1" ht="12" spans="1:3">
      <c r="A280" s="6">
        <v>20304</v>
      </c>
      <c r="B280" s="116" t="s">
        <v>273</v>
      </c>
      <c r="C280" s="119">
        <f>C281</f>
        <v>0</v>
      </c>
    </row>
    <row r="281" s="55" customFormat="1" ht="12" spans="1:3">
      <c r="A281" s="6">
        <v>2030401</v>
      </c>
      <c r="B281" s="6" t="s">
        <v>274</v>
      </c>
      <c r="C281" s="119">
        <v>0</v>
      </c>
    </row>
    <row r="282" s="55" customFormat="1" ht="12" spans="1:3">
      <c r="A282" s="6">
        <v>20305</v>
      </c>
      <c r="B282" s="116" t="s">
        <v>275</v>
      </c>
      <c r="C282" s="119">
        <f>C283</f>
        <v>0</v>
      </c>
    </row>
    <row r="283" s="55" customFormat="1" ht="12" spans="1:3">
      <c r="A283" s="6">
        <v>2030501</v>
      </c>
      <c r="B283" s="6" t="s">
        <v>276</v>
      </c>
      <c r="C283" s="119">
        <v>0</v>
      </c>
    </row>
    <row r="284" s="55" customFormat="1" ht="12" spans="1:3">
      <c r="A284" s="6">
        <v>20306</v>
      </c>
      <c r="B284" s="116" t="s">
        <v>277</v>
      </c>
      <c r="C284" s="119">
        <f>SUM(C285:C291)</f>
        <v>258</v>
      </c>
    </row>
    <row r="285" s="55" customFormat="1" ht="12" spans="1:3">
      <c r="A285" s="6">
        <v>2030601</v>
      </c>
      <c r="B285" s="6" t="s">
        <v>278</v>
      </c>
      <c r="C285" s="119">
        <v>190</v>
      </c>
    </row>
    <row r="286" s="55" customFormat="1" ht="12" spans="1:3">
      <c r="A286" s="6">
        <v>2030602</v>
      </c>
      <c r="B286" s="6" t="s">
        <v>279</v>
      </c>
      <c r="C286" s="119">
        <v>0</v>
      </c>
    </row>
    <row r="287" s="55" customFormat="1" ht="12" spans="1:3">
      <c r="A287" s="6">
        <v>2030603</v>
      </c>
      <c r="B287" s="6" t="s">
        <v>280</v>
      </c>
      <c r="C287" s="119">
        <v>0</v>
      </c>
    </row>
    <row r="288" s="55" customFormat="1" ht="12" spans="1:3">
      <c r="A288" s="6">
        <v>2030604</v>
      </c>
      <c r="B288" s="6" t="s">
        <v>281</v>
      </c>
      <c r="C288" s="119">
        <v>0</v>
      </c>
    </row>
    <row r="289" s="55" customFormat="1" ht="12" spans="1:3">
      <c r="A289" s="6">
        <v>2030607</v>
      </c>
      <c r="B289" s="6" t="s">
        <v>282</v>
      </c>
      <c r="C289" s="119">
        <v>29</v>
      </c>
    </row>
    <row r="290" s="55" customFormat="1" ht="12" spans="1:3">
      <c r="A290" s="6">
        <v>2030608</v>
      </c>
      <c r="B290" s="6" t="s">
        <v>283</v>
      </c>
      <c r="C290" s="119">
        <v>0</v>
      </c>
    </row>
    <row r="291" s="55" customFormat="1" ht="12" spans="1:3">
      <c r="A291" s="6">
        <v>2030699</v>
      </c>
      <c r="B291" s="6" t="s">
        <v>284</v>
      </c>
      <c r="C291" s="119">
        <v>39</v>
      </c>
    </row>
    <row r="292" s="55" customFormat="1" ht="12" spans="1:3">
      <c r="A292" s="6">
        <v>20399</v>
      </c>
      <c r="B292" s="116" t="s">
        <v>285</v>
      </c>
      <c r="C292" s="119">
        <f>C293</f>
        <v>0</v>
      </c>
    </row>
    <row r="293" s="55" customFormat="1" ht="12" spans="1:3">
      <c r="A293" s="6">
        <v>2039999</v>
      </c>
      <c r="B293" s="6" t="s">
        <v>286</v>
      </c>
      <c r="C293" s="119">
        <v>0</v>
      </c>
    </row>
    <row r="294" s="55" customFormat="1" ht="12" spans="1:3">
      <c r="A294" s="6">
        <v>204</v>
      </c>
      <c r="B294" s="116" t="s">
        <v>287</v>
      </c>
      <c r="C294" s="119">
        <f>SUM(C295,C298,C309,C316,C324,C333,C347,C357,C367,C375,C381)</f>
        <v>6478</v>
      </c>
    </row>
    <row r="295" s="55" customFormat="1" ht="12" spans="1:3">
      <c r="A295" s="6">
        <v>20401</v>
      </c>
      <c r="B295" s="116" t="s">
        <v>288</v>
      </c>
      <c r="C295" s="119">
        <f>SUM(C296:C297)</f>
        <v>59</v>
      </c>
    </row>
    <row r="296" s="55" customFormat="1" ht="12" spans="1:3">
      <c r="A296" s="6">
        <v>2040101</v>
      </c>
      <c r="B296" s="6" t="s">
        <v>289</v>
      </c>
      <c r="C296" s="119">
        <v>59</v>
      </c>
    </row>
    <row r="297" s="55" customFormat="1" ht="12" spans="1:3">
      <c r="A297" s="6">
        <v>2040199</v>
      </c>
      <c r="B297" s="6" t="s">
        <v>290</v>
      </c>
      <c r="C297" s="119">
        <v>0</v>
      </c>
    </row>
    <row r="298" s="55" customFormat="1" ht="12" spans="1:3">
      <c r="A298" s="6">
        <v>20402</v>
      </c>
      <c r="B298" s="116" t="s">
        <v>291</v>
      </c>
      <c r="C298" s="119">
        <f>SUM(C299:C308)</f>
        <v>4838</v>
      </c>
    </row>
    <row r="299" s="55" customFormat="1" ht="12" spans="1:3">
      <c r="A299" s="6">
        <v>2040201</v>
      </c>
      <c r="B299" s="6" t="s">
        <v>110</v>
      </c>
      <c r="C299" s="119">
        <v>3034</v>
      </c>
    </row>
    <row r="300" s="55" customFormat="1" ht="12" spans="1:3">
      <c r="A300" s="6">
        <v>2040202</v>
      </c>
      <c r="B300" s="6" t="s">
        <v>111</v>
      </c>
      <c r="C300" s="119">
        <v>637</v>
      </c>
    </row>
    <row r="301" s="55" customFormat="1" ht="12" spans="1:3">
      <c r="A301" s="6">
        <v>2040203</v>
      </c>
      <c r="B301" s="6" t="s">
        <v>112</v>
      </c>
      <c r="C301" s="119">
        <v>0</v>
      </c>
    </row>
    <row r="302" s="55" customFormat="1" ht="12" spans="1:3">
      <c r="A302" s="6">
        <v>2040219</v>
      </c>
      <c r="B302" s="6" t="s">
        <v>151</v>
      </c>
      <c r="C302" s="119">
        <v>664</v>
      </c>
    </row>
    <row r="303" s="55" customFormat="1" ht="12" spans="1:3">
      <c r="A303" s="6">
        <v>2040220</v>
      </c>
      <c r="B303" s="6" t="s">
        <v>292</v>
      </c>
      <c r="C303" s="119">
        <v>503</v>
      </c>
    </row>
    <row r="304" s="55" customFormat="1" ht="12" spans="1:3">
      <c r="A304" s="6">
        <v>2040221</v>
      </c>
      <c r="B304" s="6" t="s">
        <v>293</v>
      </c>
      <c r="C304" s="119">
        <v>0</v>
      </c>
    </row>
    <row r="305" s="55" customFormat="1" ht="12" spans="1:3">
      <c r="A305" s="6">
        <v>2040222</v>
      </c>
      <c r="B305" s="6" t="s">
        <v>294</v>
      </c>
      <c r="C305" s="119">
        <v>0</v>
      </c>
    </row>
    <row r="306" s="55" customFormat="1" ht="12" spans="1:3">
      <c r="A306" s="6">
        <v>2040223</v>
      </c>
      <c r="B306" s="6" t="s">
        <v>295</v>
      </c>
      <c r="C306" s="119">
        <v>0</v>
      </c>
    </row>
    <row r="307" s="55" customFormat="1" ht="12" spans="1:3">
      <c r="A307" s="6">
        <v>2040250</v>
      </c>
      <c r="B307" s="6" t="s">
        <v>119</v>
      </c>
      <c r="C307" s="119">
        <v>0</v>
      </c>
    </row>
    <row r="308" s="55" customFormat="1" ht="12" spans="1:3">
      <c r="A308" s="6">
        <v>2040299</v>
      </c>
      <c r="B308" s="6" t="s">
        <v>296</v>
      </c>
      <c r="C308" s="119">
        <v>0</v>
      </c>
    </row>
    <row r="309" s="55" customFormat="1" ht="12" spans="1:3">
      <c r="A309" s="6">
        <v>20403</v>
      </c>
      <c r="B309" s="116" t="s">
        <v>297</v>
      </c>
      <c r="C309" s="119">
        <f>SUM(C310:C315)</f>
        <v>0</v>
      </c>
    </row>
    <row r="310" s="55" customFormat="1" ht="12" spans="1:3">
      <c r="A310" s="6">
        <v>2040301</v>
      </c>
      <c r="B310" s="6" t="s">
        <v>110</v>
      </c>
      <c r="C310" s="119">
        <v>0</v>
      </c>
    </row>
    <row r="311" s="55" customFormat="1" ht="12" spans="1:3">
      <c r="A311" s="6">
        <v>2040302</v>
      </c>
      <c r="B311" s="6" t="s">
        <v>111</v>
      </c>
      <c r="C311" s="119">
        <v>0</v>
      </c>
    </row>
    <row r="312" s="55" customFormat="1" ht="12" spans="1:3">
      <c r="A312" s="6">
        <v>2040303</v>
      </c>
      <c r="B312" s="6" t="s">
        <v>112</v>
      </c>
      <c r="C312" s="119">
        <v>0</v>
      </c>
    </row>
    <row r="313" s="55" customFormat="1" ht="12" spans="1:3">
      <c r="A313" s="6">
        <v>2040304</v>
      </c>
      <c r="B313" s="6" t="s">
        <v>298</v>
      </c>
      <c r="C313" s="119">
        <v>0</v>
      </c>
    </row>
    <row r="314" s="55" customFormat="1" ht="12" spans="1:3">
      <c r="A314" s="6">
        <v>2040350</v>
      </c>
      <c r="B314" s="6" t="s">
        <v>119</v>
      </c>
      <c r="C314" s="119">
        <v>0</v>
      </c>
    </row>
    <row r="315" s="55" customFormat="1" ht="12" spans="1:3">
      <c r="A315" s="6">
        <v>2040399</v>
      </c>
      <c r="B315" s="6" t="s">
        <v>299</v>
      </c>
      <c r="C315" s="119">
        <v>0</v>
      </c>
    </row>
    <row r="316" s="55" customFormat="1" ht="12" spans="1:3">
      <c r="A316" s="6">
        <v>20404</v>
      </c>
      <c r="B316" s="116" t="s">
        <v>300</v>
      </c>
      <c r="C316" s="119">
        <f>SUM(C317:C323)</f>
        <v>71</v>
      </c>
    </row>
    <row r="317" s="55" customFormat="1" ht="12" spans="1:3">
      <c r="A317" s="6">
        <v>2040401</v>
      </c>
      <c r="B317" s="6" t="s">
        <v>110</v>
      </c>
      <c r="C317" s="119">
        <v>71</v>
      </c>
    </row>
    <row r="318" s="55" customFormat="1" ht="12" spans="1:3">
      <c r="A318" s="6">
        <v>2040402</v>
      </c>
      <c r="B318" s="6" t="s">
        <v>111</v>
      </c>
      <c r="C318" s="119">
        <v>0</v>
      </c>
    </row>
    <row r="319" s="55" customFormat="1" ht="12" spans="1:3">
      <c r="A319" s="6">
        <v>2040403</v>
      </c>
      <c r="B319" s="6" t="s">
        <v>112</v>
      </c>
      <c r="C319" s="119">
        <v>0</v>
      </c>
    </row>
    <row r="320" s="55" customFormat="1" ht="12" spans="1:3">
      <c r="A320" s="6">
        <v>2040409</v>
      </c>
      <c r="B320" s="6" t="s">
        <v>301</v>
      </c>
      <c r="C320" s="119">
        <v>0</v>
      </c>
    </row>
    <row r="321" s="55" customFormat="1" ht="12" spans="1:3">
      <c r="A321" s="6">
        <v>2040410</v>
      </c>
      <c r="B321" s="6" t="s">
        <v>302</v>
      </c>
      <c r="C321" s="119">
        <v>0</v>
      </c>
    </row>
    <row r="322" s="55" customFormat="1" ht="12" spans="1:3">
      <c r="A322" s="6">
        <v>2040450</v>
      </c>
      <c r="B322" s="6" t="s">
        <v>119</v>
      </c>
      <c r="C322" s="119">
        <v>0</v>
      </c>
    </row>
    <row r="323" s="55" customFormat="1" ht="12" spans="1:3">
      <c r="A323" s="6">
        <v>2040499</v>
      </c>
      <c r="B323" s="6" t="s">
        <v>303</v>
      </c>
      <c r="C323" s="119">
        <v>0</v>
      </c>
    </row>
    <row r="324" s="55" customFormat="1" ht="12" spans="1:3">
      <c r="A324" s="6">
        <v>20405</v>
      </c>
      <c r="B324" s="116" t="s">
        <v>304</v>
      </c>
      <c r="C324" s="119">
        <f>SUM(C325:C332)</f>
        <v>175</v>
      </c>
    </row>
    <row r="325" s="55" customFormat="1" ht="12" spans="1:3">
      <c r="A325" s="6">
        <v>2040501</v>
      </c>
      <c r="B325" s="6" t="s">
        <v>110</v>
      </c>
      <c r="C325" s="119">
        <v>175</v>
      </c>
    </row>
    <row r="326" s="55" customFormat="1" ht="12" spans="1:3">
      <c r="A326" s="6">
        <v>2040502</v>
      </c>
      <c r="B326" s="6" t="s">
        <v>111</v>
      </c>
      <c r="C326" s="119">
        <v>0</v>
      </c>
    </row>
    <row r="327" s="55" customFormat="1" ht="12" spans="1:3">
      <c r="A327" s="6">
        <v>2040503</v>
      </c>
      <c r="B327" s="6" t="s">
        <v>112</v>
      </c>
      <c r="C327" s="119">
        <v>0</v>
      </c>
    </row>
    <row r="328" s="55" customFormat="1" ht="12" spans="1:3">
      <c r="A328" s="6">
        <v>2040504</v>
      </c>
      <c r="B328" s="6" t="s">
        <v>305</v>
      </c>
      <c r="C328" s="119">
        <v>0</v>
      </c>
    </row>
    <row r="329" s="55" customFormat="1" ht="12" spans="1:3">
      <c r="A329" s="6">
        <v>2040505</v>
      </c>
      <c r="B329" s="6" t="s">
        <v>306</v>
      </c>
      <c r="C329" s="119">
        <v>0</v>
      </c>
    </row>
    <row r="330" s="55" customFormat="1" ht="12" spans="1:3">
      <c r="A330" s="6">
        <v>2040506</v>
      </c>
      <c r="B330" s="6" t="s">
        <v>307</v>
      </c>
      <c r="C330" s="119">
        <v>0</v>
      </c>
    </row>
    <row r="331" s="55" customFormat="1" ht="12" spans="1:3">
      <c r="A331" s="6">
        <v>2040550</v>
      </c>
      <c r="B331" s="6" t="s">
        <v>119</v>
      </c>
      <c r="C331" s="119">
        <v>0</v>
      </c>
    </row>
    <row r="332" s="55" customFormat="1" ht="12" spans="1:3">
      <c r="A332" s="6">
        <v>2040599</v>
      </c>
      <c r="B332" s="6" t="s">
        <v>308</v>
      </c>
      <c r="C332" s="119">
        <v>0</v>
      </c>
    </row>
    <row r="333" s="55" customFormat="1" ht="12" spans="1:3">
      <c r="A333" s="6">
        <v>20406</v>
      </c>
      <c r="B333" s="116" t="s">
        <v>309</v>
      </c>
      <c r="C333" s="119">
        <f>SUM(C334:C346)</f>
        <v>920</v>
      </c>
    </row>
    <row r="334" s="55" customFormat="1" ht="12" spans="1:3">
      <c r="A334" s="6">
        <v>2040601</v>
      </c>
      <c r="B334" s="6" t="s">
        <v>110</v>
      </c>
      <c r="C334" s="119">
        <v>779</v>
      </c>
    </row>
    <row r="335" s="55" customFormat="1" ht="12" spans="1:3">
      <c r="A335" s="6">
        <v>2040602</v>
      </c>
      <c r="B335" s="6" t="s">
        <v>111</v>
      </c>
      <c r="C335" s="119">
        <v>20</v>
      </c>
    </row>
    <row r="336" s="55" customFormat="1" ht="12" spans="1:3">
      <c r="A336" s="6">
        <v>2040603</v>
      </c>
      <c r="B336" s="6" t="s">
        <v>112</v>
      </c>
      <c r="C336" s="119">
        <v>0</v>
      </c>
    </row>
    <row r="337" s="55" customFormat="1" ht="12" spans="1:3">
      <c r="A337" s="6">
        <v>2040604</v>
      </c>
      <c r="B337" s="6" t="s">
        <v>310</v>
      </c>
      <c r="C337" s="119">
        <v>0</v>
      </c>
    </row>
    <row r="338" s="55" customFormat="1" ht="12" spans="1:3">
      <c r="A338" s="6">
        <v>2040605</v>
      </c>
      <c r="B338" s="6" t="s">
        <v>311</v>
      </c>
      <c r="C338" s="119">
        <v>0</v>
      </c>
    </row>
    <row r="339" s="55" customFormat="1" ht="12" spans="1:3">
      <c r="A339" s="6">
        <v>2040606</v>
      </c>
      <c r="B339" s="6" t="s">
        <v>312</v>
      </c>
      <c r="C339" s="119">
        <v>0</v>
      </c>
    </row>
    <row r="340" s="55" customFormat="1" ht="12" spans="1:3">
      <c r="A340" s="6">
        <v>2040607</v>
      </c>
      <c r="B340" s="6" t="s">
        <v>313</v>
      </c>
      <c r="C340" s="119">
        <v>44</v>
      </c>
    </row>
    <row r="341" s="55" customFormat="1" ht="12" spans="1:3">
      <c r="A341" s="6">
        <v>2040608</v>
      </c>
      <c r="B341" s="6" t="s">
        <v>314</v>
      </c>
      <c r="C341" s="119">
        <v>0</v>
      </c>
    </row>
    <row r="342" s="55" customFormat="1" ht="12" spans="1:3">
      <c r="A342" s="6">
        <v>2040610</v>
      </c>
      <c r="B342" s="6" t="s">
        <v>315</v>
      </c>
      <c r="C342" s="119">
        <v>40</v>
      </c>
    </row>
    <row r="343" s="55" customFormat="1" ht="12" spans="1:3">
      <c r="A343" s="6">
        <v>2040612</v>
      </c>
      <c r="B343" s="6" t="s">
        <v>316</v>
      </c>
      <c r="C343" s="119">
        <v>0</v>
      </c>
    </row>
    <row r="344" s="55" customFormat="1" ht="12" spans="1:3">
      <c r="A344" s="6">
        <v>2040613</v>
      </c>
      <c r="B344" s="6" t="s">
        <v>151</v>
      </c>
      <c r="C344" s="119">
        <v>0</v>
      </c>
    </row>
    <row r="345" s="55" customFormat="1" ht="12" spans="1:3">
      <c r="A345" s="6">
        <v>2040650</v>
      </c>
      <c r="B345" s="6" t="s">
        <v>119</v>
      </c>
      <c r="C345" s="119">
        <v>0</v>
      </c>
    </row>
    <row r="346" s="55" customFormat="1" ht="12" spans="1:3">
      <c r="A346" s="6">
        <v>2040699</v>
      </c>
      <c r="B346" s="6" t="s">
        <v>317</v>
      </c>
      <c r="C346" s="119">
        <v>37</v>
      </c>
    </row>
    <row r="347" s="55" customFormat="1" ht="12" spans="1:3">
      <c r="A347" s="6">
        <v>20407</v>
      </c>
      <c r="B347" s="116" t="s">
        <v>318</v>
      </c>
      <c r="C347" s="119">
        <f>SUM(C348:C356)</f>
        <v>143</v>
      </c>
    </row>
    <row r="348" s="55" customFormat="1" ht="12" spans="1:3">
      <c r="A348" s="6">
        <v>2040701</v>
      </c>
      <c r="B348" s="6" t="s">
        <v>110</v>
      </c>
      <c r="C348" s="119">
        <v>88</v>
      </c>
    </row>
    <row r="349" s="55" customFormat="1" ht="12" spans="1:3">
      <c r="A349" s="6">
        <v>2040702</v>
      </c>
      <c r="B349" s="6" t="s">
        <v>111</v>
      </c>
      <c r="C349" s="119">
        <v>0</v>
      </c>
    </row>
    <row r="350" s="55" customFormat="1" ht="12" spans="1:3">
      <c r="A350" s="6">
        <v>2040703</v>
      </c>
      <c r="B350" s="6" t="s">
        <v>112</v>
      </c>
      <c r="C350" s="119">
        <v>0</v>
      </c>
    </row>
    <row r="351" s="55" customFormat="1" ht="12" spans="1:3">
      <c r="A351" s="6">
        <v>2040704</v>
      </c>
      <c r="B351" s="6" t="s">
        <v>319</v>
      </c>
      <c r="C351" s="119">
        <v>55</v>
      </c>
    </row>
    <row r="352" s="55" customFormat="1" ht="12" spans="1:3">
      <c r="A352" s="6">
        <v>2040705</v>
      </c>
      <c r="B352" s="6" t="s">
        <v>320</v>
      </c>
      <c r="C352" s="119">
        <v>0</v>
      </c>
    </row>
    <row r="353" s="55" customFormat="1" ht="12" spans="1:3">
      <c r="A353" s="6">
        <v>2040706</v>
      </c>
      <c r="B353" s="6" t="s">
        <v>321</v>
      </c>
      <c r="C353" s="119">
        <v>0</v>
      </c>
    </row>
    <row r="354" s="55" customFormat="1" ht="12" spans="1:3">
      <c r="A354" s="6">
        <v>2040707</v>
      </c>
      <c r="B354" s="6" t="s">
        <v>151</v>
      </c>
      <c r="C354" s="119">
        <v>0</v>
      </c>
    </row>
    <row r="355" s="55" customFormat="1" ht="12" spans="1:3">
      <c r="A355" s="6">
        <v>2040750</v>
      </c>
      <c r="B355" s="6" t="s">
        <v>119</v>
      </c>
      <c r="C355" s="119">
        <v>0</v>
      </c>
    </row>
    <row r="356" s="55" customFormat="1" ht="12" spans="1:3">
      <c r="A356" s="6">
        <v>2040799</v>
      </c>
      <c r="B356" s="6" t="s">
        <v>322</v>
      </c>
      <c r="C356" s="119">
        <v>0</v>
      </c>
    </row>
    <row r="357" s="55" customFormat="1" ht="12" spans="1:3">
      <c r="A357" s="6">
        <v>20408</v>
      </c>
      <c r="B357" s="116" t="s">
        <v>323</v>
      </c>
      <c r="C357" s="119">
        <f>SUM(C358:C366)</f>
        <v>20</v>
      </c>
    </row>
    <row r="358" s="55" customFormat="1" ht="12" spans="1:3">
      <c r="A358" s="6">
        <v>2040801</v>
      </c>
      <c r="B358" s="6" t="s">
        <v>110</v>
      </c>
      <c r="C358" s="119">
        <v>0</v>
      </c>
    </row>
    <row r="359" s="55" customFormat="1" ht="12" spans="1:3">
      <c r="A359" s="6">
        <v>2040802</v>
      </c>
      <c r="B359" s="6" t="s">
        <v>111</v>
      </c>
      <c r="C359" s="119">
        <v>0</v>
      </c>
    </row>
    <row r="360" s="55" customFormat="1" ht="12" spans="1:3">
      <c r="A360" s="6">
        <v>2040803</v>
      </c>
      <c r="B360" s="6" t="s">
        <v>112</v>
      </c>
      <c r="C360" s="119">
        <v>20</v>
      </c>
    </row>
    <row r="361" s="55" customFormat="1" ht="12" spans="1:3">
      <c r="A361" s="6">
        <v>2040804</v>
      </c>
      <c r="B361" s="6" t="s">
        <v>324</v>
      </c>
      <c r="C361" s="119">
        <v>0</v>
      </c>
    </row>
    <row r="362" s="55" customFormat="1" ht="12" spans="1:3">
      <c r="A362" s="6">
        <v>2040805</v>
      </c>
      <c r="B362" s="6" t="s">
        <v>325</v>
      </c>
      <c r="C362" s="119">
        <v>0</v>
      </c>
    </row>
    <row r="363" s="55" customFormat="1" ht="12" spans="1:3">
      <c r="A363" s="6">
        <v>2040806</v>
      </c>
      <c r="B363" s="6" t="s">
        <v>326</v>
      </c>
      <c r="C363" s="119">
        <v>0</v>
      </c>
    </row>
    <row r="364" s="55" customFormat="1" ht="12" spans="1:3">
      <c r="A364" s="6">
        <v>2040807</v>
      </c>
      <c r="B364" s="6" t="s">
        <v>151</v>
      </c>
      <c r="C364" s="119">
        <v>0</v>
      </c>
    </row>
    <row r="365" s="55" customFormat="1" ht="12" spans="1:3">
      <c r="A365" s="6">
        <v>2040850</v>
      </c>
      <c r="B365" s="6" t="s">
        <v>119</v>
      </c>
      <c r="C365" s="119">
        <v>0</v>
      </c>
    </row>
    <row r="366" s="55" customFormat="1" ht="12" spans="1:3">
      <c r="A366" s="6">
        <v>2040899</v>
      </c>
      <c r="B366" s="6" t="s">
        <v>327</v>
      </c>
      <c r="C366" s="119">
        <v>0</v>
      </c>
    </row>
    <row r="367" s="55" customFormat="1" ht="12" spans="1:3">
      <c r="A367" s="6">
        <v>20409</v>
      </c>
      <c r="B367" s="116" t="s">
        <v>328</v>
      </c>
      <c r="C367" s="119">
        <f>SUM(C368:C374)</f>
        <v>0</v>
      </c>
    </row>
    <row r="368" s="55" customFormat="1" ht="12" spans="1:3">
      <c r="A368" s="6">
        <v>2040901</v>
      </c>
      <c r="B368" s="6" t="s">
        <v>110</v>
      </c>
      <c r="C368" s="119">
        <v>0</v>
      </c>
    </row>
    <row r="369" s="55" customFormat="1" ht="12" spans="1:3">
      <c r="A369" s="6">
        <v>2040902</v>
      </c>
      <c r="B369" s="6" t="s">
        <v>111</v>
      </c>
      <c r="C369" s="119">
        <v>0</v>
      </c>
    </row>
    <row r="370" s="55" customFormat="1" ht="12" spans="1:3">
      <c r="A370" s="6">
        <v>2040903</v>
      </c>
      <c r="B370" s="6" t="s">
        <v>112</v>
      </c>
      <c r="C370" s="119">
        <v>0</v>
      </c>
    </row>
    <row r="371" s="55" customFormat="1" ht="12" spans="1:3">
      <c r="A371" s="6">
        <v>2040904</v>
      </c>
      <c r="B371" s="6" t="s">
        <v>329</v>
      </c>
      <c r="C371" s="119">
        <v>0</v>
      </c>
    </row>
    <row r="372" s="55" customFormat="1" ht="12" spans="1:3">
      <c r="A372" s="6">
        <v>2040905</v>
      </c>
      <c r="B372" s="6" t="s">
        <v>330</v>
      </c>
      <c r="C372" s="119">
        <v>0</v>
      </c>
    </row>
    <row r="373" s="55" customFormat="1" ht="12" spans="1:3">
      <c r="A373" s="6">
        <v>2040950</v>
      </c>
      <c r="B373" s="6" t="s">
        <v>119</v>
      </c>
      <c r="C373" s="119">
        <v>0</v>
      </c>
    </row>
    <row r="374" s="55" customFormat="1" ht="12" spans="1:3">
      <c r="A374" s="6">
        <v>2040999</v>
      </c>
      <c r="B374" s="6" t="s">
        <v>331</v>
      </c>
      <c r="C374" s="119">
        <v>0</v>
      </c>
    </row>
    <row r="375" s="55" customFormat="1" ht="12" spans="1:3">
      <c r="A375" s="6">
        <v>20410</v>
      </c>
      <c r="B375" s="116" t="s">
        <v>332</v>
      </c>
      <c r="C375" s="119">
        <f>SUM(C376:C380)</f>
        <v>0</v>
      </c>
    </row>
    <row r="376" s="55" customFormat="1" ht="12" spans="1:3">
      <c r="A376" s="6">
        <v>2041001</v>
      </c>
      <c r="B376" s="6" t="s">
        <v>110</v>
      </c>
      <c r="C376" s="119">
        <v>0</v>
      </c>
    </row>
    <row r="377" s="55" customFormat="1" ht="12" spans="1:3">
      <c r="A377" s="6">
        <v>2041002</v>
      </c>
      <c r="B377" s="6" t="s">
        <v>111</v>
      </c>
      <c r="C377" s="119">
        <v>0</v>
      </c>
    </row>
    <row r="378" s="55" customFormat="1" ht="12" spans="1:3">
      <c r="A378" s="6">
        <v>2041006</v>
      </c>
      <c r="B378" s="6" t="s">
        <v>151</v>
      </c>
      <c r="C378" s="119">
        <v>0</v>
      </c>
    </row>
    <row r="379" s="55" customFormat="1" ht="12" spans="1:3">
      <c r="A379" s="6">
        <v>2041007</v>
      </c>
      <c r="B379" s="6" t="s">
        <v>333</v>
      </c>
      <c r="C379" s="119">
        <v>0</v>
      </c>
    </row>
    <row r="380" s="55" customFormat="1" ht="12" spans="1:3">
      <c r="A380" s="6">
        <v>2041099</v>
      </c>
      <c r="B380" s="6" t="s">
        <v>334</v>
      </c>
      <c r="C380" s="119">
        <v>0</v>
      </c>
    </row>
    <row r="381" s="55" customFormat="1" ht="12" spans="1:3">
      <c r="A381" s="6">
        <v>20499</v>
      </c>
      <c r="B381" s="116" t="s">
        <v>335</v>
      </c>
      <c r="C381" s="119">
        <f>SUM(C382:C383)</f>
        <v>252</v>
      </c>
    </row>
    <row r="382" s="55" customFormat="1" ht="12" spans="1:3">
      <c r="A382" s="6">
        <v>2049902</v>
      </c>
      <c r="B382" s="6" t="s">
        <v>336</v>
      </c>
      <c r="C382" s="119">
        <v>5</v>
      </c>
    </row>
    <row r="383" s="55" customFormat="1" ht="12" spans="1:3">
      <c r="A383" s="6">
        <v>2049999</v>
      </c>
      <c r="B383" s="6" t="s">
        <v>337</v>
      </c>
      <c r="C383" s="119">
        <v>247</v>
      </c>
    </row>
    <row r="384" s="55" customFormat="1" ht="12" spans="1:3">
      <c r="A384" s="6">
        <v>205</v>
      </c>
      <c r="B384" s="116" t="s">
        <v>338</v>
      </c>
      <c r="C384" s="119">
        <f>SUM(C385,C390,C397,C403,C409,C413,C417,C421,C427,C434)</f>
        <v>72048</v>
      </c>
    </row>
    <row r="385" s="55" customFormat="1" ht="12" spans="1:3">
      <c r="A385" s="6">
        <v>20501</v>
      </c>
      <c r="B385" s="116" t="s">
        <v>339</v>
      </c>
      <c r="C385" s="119">
        <f>SUM(C386:C389)</f>
        <v>2392</v>
      </c>
    </row>
    <row r="386" s="55" customFormat="1" ht="12" spans="1:3">
      <c r="A386" s="6">
        <v>2050101</v>
      </c>
      <c r="B386" s="6" t="s">
        <v>110</v>
      </c>
      <c r="C386" s="119">
        <v>2392</v>
      </c>
    </row>
    <row r="387" s="55" customFormat="1" ht="12" spans="1:3">
      <c r="A387" s="6">
        <v>2050102</v>
      </c>
      <c r="B387" s="6" t="s">
        <v>111</v>
      </c>
      <c r="C387" s="119">
        <v>0</v>
      </c>
    </row>
    <row r="388" s="55" customFormat="1" ht="12" spans="1:3">
      <c r="A388" s="6">
        <v>2050103</v>
      </c>
      <c r="B388" s="6" t="s">
        <v>112</v>
      </c>
      <c r="C388" s="119">
        <v>0</v>
      </c>
    </row>
    <row r="389" s="55" customFormat="1" ht="12" spans="1:3">
      <c r="A389" s="6">
        <v>2050199</v>
      </c>
      <c r="B389" s="6" t="s">
        <v>340</v>
      </c>
      <c r="C389" s="119">
        <v>0</v>
      </c>
    </row>
    <row r="390" s="55" customFormat="1" ht="12" spans="1:3">
      <c r="A390" s="6">
        <v>20502</v>
      </c>
      <c r="B390" s="116" t="s">
        <v>341</v>
      </c>
      <c r="C390" s="119">
        <f>SUM(C391:C396)</f>
        <v>63654</v>
      </c>
    </row>
    <row r="391" s="55" customFormat="1" ht="12" spans="1:3">
      <c r="A391" s="6">
        <v>2050201</v>
      </c>
      <c r="B391" s="6" t="s">
        <v>342</v>
      </c>
      <c r="C391" s="119">
        <v>6091</v>
      </c>
    </row>
    <row r="392" s="55" customFormat="1" ht="12" spans="1:3">
      <c r="A392" s="6">
        <v>2050202</v>
      </c>
      <c r="B392" s="6" t="s">
        <v>343</v>
      </c>
      <c r="C392" s="119">
        <v>21853</v>
      </c>
    </row>
    <row r="393" s="55" customFormat="1" ht="12" spans="1:3">
      <c r="A393" s="6">
        <v>2050203</v>
      </c>
      <c r="B393" s="6" t="s">
        <v>344</v>
      </c>
      <c r="C393" s="119">
        <v>11507</v>
      </c>
    </row>
    <row r="394" s="55" customFormat="1" ht="12" spans="1:3">
      <c r="A394" s="6">
        <v>2050204</v>
      </c>
      <c r="B394" s="6" t="s">
        <v>345</v>
      </c>
      <c r="C394" s="119">
        <v>9128</v>
      </c>
    </row>
    <row r="395" s="55" customFormat="1" ht="12" spans="1:3">
      <c r="A395" s="6">
        <v>2050205</v>
      </c>
      <c r="B395" s="6" t="s">
        <v>346</v>
      </c>
      <c r="C395" s="119">
        <v>16</v>
      </c>
    </row>
    <row r="396" s="55" customFormat="1" ht="12" spans="1:3">
      <c r="A396" s="6">
        <v>2050299</v>
      </c>
      <c r="B396" s="6" t="s">
        <v>347</v>
      </c>
      <c r="C396" s="119">
        <v>15059</v>
      </c>
    </row>
    <row r="397" s="55" customFormat="1" ht="12" spans="1:3">
      <c r="A397" s="6">
        <v>20503</v>
      </c>
      <c r="B397" s="116" t="s">
        <v>348</v>
      </c>
      <c r="C397" s="119">
        <f>SUM(C398:C402)</f>
        <v>2076</v>
      </c>
    </row>
    <row r="398" s="55" customFormat="1" ht="12" spans="1:3">
      <c r="A398" s="6">
        <v>2050301</v>
      </c>
      <c r="B398" s="6" t="s">
        <v>349</v>
      </c>
      <c r="C398" s="119">
        <v>0</v>
      </c>
    </row>
    <row r="399" s="55" customFormat="1" ht="12" spans="1:3">
      <c r="A399" s="6">
        <v>2050302</v>
      </c>
      <c r="B399" s="6" t="s">
        <v>350</v>
      </c>
      <c r="C399" s="119">
        <v>803</v>
      </c>
    </row>
    <row r="400" s="55" customFormat="1" ht="12" spans="1:3">
      <c r="A400" s="6">
        <v>2050303</v>
      </c>
      <c r="B400" s="6" t="s">
        <v>351</v>
      </c>
      <c r="C400" s="119">
        <v>0</v>
      </c>
    </row>
    <row r="401" s="55" customFormat="1" ht="12" spans="1:3">
      <c r="A401" s="6">
        <v>2050305</v>
      </c>
      <c r="B401" s="6" t="s">
        <v>352</v>
      </c>
      <c r="C401" s="119">
        <v>1186</v>
      </c>
    </row>
    <row r="402" s="55" customFormat="1" ht="12" spans="1:3">
      <c r="A402" s="6">
        <v>2050399</v>
      </c>
      <c r="B402" s="6" t="s">
        <v>353</v>
      </c>
      <c r="C402" s="119">
        <v>87</v>
      </c>
    </row>
    <row r="403" s="55" customFormat="1" ht="12" spans="1:3">
      <c r="A403" s="6">
        <v>20504</v>
      </c>
      <c r="B403" s="116" t="s">
        <v>354</v>
      </c>
      <c r="C403" s="119">
        <f>SUM(C404:C408)</f>
        <v>0</v>
      </c>
    </row>
    <row r="404" s="55" customFormat="1" ht="12" spans="1:3">
      <c r="A404" s="6">
        <v>2050401</v>
      </c>
      <c r="B404" s="6" t="s">
        <v>355</v>
      </c>
      <c r="C404" s="119">
        <v>0</v>
      </c>
    </row>
    <row r="405" s="55" customFormat="1" ht="12" spans="1:3">
      <c r="A405" s="6">
        <v>2050402</v>
      </c>
      <c r="B405" s="6" t="s">
        <v>356</v>
      </c>
      <c r="C405" s="119">
        <v>0</v>
      </c>
    </row>
    <row r="406" s="55" customFormat="1" ht="12" spans="1:3">
      <c r="A406" s="6">
        <v>2050403</v>
      </c>
      <c r="B406" s="6" t="s">
        <v>357</v>
      </c>
      <c r="C406" s="119">
        <v>0</v>
      </c>
    </row>
    <row r="407" s="55" customFormat="1" ht="12" spans="1:3">
      <c r="A407" s="6">
        <v>2050404</v>
      </c>
      <c r="B407" s="6" t="s">
        <v>358</v>
      </c>
      <c r="C407" s="119">
        <v>0</v>
      </c>
    </row>
    <row r="408" s="55" customFormat="1" ht="12" spans="1:3">
      <c r="A408" s="6">
        <v>2050499</v>
      </c>
      <c r="B408" s="6" t="s">
        <v>359</v>
      </c>
      <c r="C408" s="119">
        <v>0</v>
      </c>
    </row>
    <row r="409" s="55" customFormat="1" ht="12" spans="1:3">
      <c r="A409" s="6">
        <v>20505</v>
      </c>
      <c r="B409" s="116" t="s">
        <v>360</v>
      </c>
      <c r="C409" s="119">
        <f>SUM(C410:C412)</f>
        <v>0</v>
      </c>
    </row>
    <row r="410" s="55" customFormat="1" ht="12" spans="1:3">
      <c r="A410" s="6">
        <v>2050501</v>
      </c>
      <c r="B410" s="6" t="s">
        <v>361</v>
      </c>
      <c r="C410" s="119">
        <v>0</v>
      </c>
    </row>
    <row r="411" s="55" customFormat="1" ht="12" spans="1:3">
      <c r="A411" s="6">
        <v>2050502</v>
      </c>
      <c r="B411" s="6" t="s">
        <v>362</v>
      </c>
      <c r="C411" s="119">
        <v>0</v>
      </c>
    </row>
    <row r="412" s="55" customFormat="1" ht="12" spans="1:3">
      <c r="A412" s="6">
        <v>2050599</v>
      </c>
      <c r="B412" s="6" t="s">
        <v>363</v>
      </c>
      <c r="C412" s="119">
        <v>0</v>
      </c>
    </row>
    <row r="413" s="55" customFormat="1" ht="12" spans="1:3">
      <c r="A413" s="6">
        <v>20506</v>
      </c>
      <c r="B413" s="116" t="s">
        <v>364</v>
      </c>
      <c r="C413" s="119">
        <f>SUM(C414:C416)</f>
        <v>0</v>
      </c>
    </row>
    <row r="414" s="55" customFormat="1" ht="12" spans="1:3">
      <c r="A414" s="6">
        <v>2050601</v>
      </c>
      <c r="B414" s="6" t="s">
        <v>365</v>
      </c>
      <c r="C414" s="119">
        <v>0</v>
      </c>
    </row>
    <row r="415" s="55" customFormat="1" ht="12" spans="1:3">
      <c r="A415" s="6">
        <v>2050602</v>
      </c>
      <c r="B415" s="6" t="s">
        <v>366</v>
      </c>
      <c r="C415" s="119">
        <v>0</v>
      </c>
    </row>
    <row r="416" s="55" customFormat="1" ht="12" spans="1:3">
      <c r="A416" s="6">
        <v>2050699</v>
      </c>
      <c r="B416" s="6" t="s">
        <v>367</v>
      </c>
      <c r="C416" s="119">
        <v>0</v>
      </c>
    </row>
    <row r="417" s="55" customFormat="1" ht="12" spans="1:3">
      <c r="A417" s="6">
        <v>20507</v>
      </c>
      <c r="B417" s="116" t="s">
        <v>368</v>
      </c>
      <c r="C417" s="119">
        <f>SUM(C418:C420)</f>
        <v>372</v>
      </c>
    </row>
    <row r="418" s="55" customFormat="1" ht="12" spans="1:3">
      <c r="A418" s="6">
        <v>2050701</v>
      </c>
      <c r="B418" s="6" t="s">
        <v>369</v>
      </c>
      <c r="C418" s="119">
        <v>372</v>
      </c>
    </row>
    <row r="419" s="55" customFormat="1" ht="12" spans="1:3">
      <c r="A419" s="6">
        <v>2050702</v>
      </c>
      <c r="B419" s="6" t="s">
        <v>370</v>
      </c>
      <c r="C419" s="119">
        <v>0</v>
      </c>
    </row>
    <row r="420" s="55" customFormat="1" ht="12" spans="1:3">
      <c r="A420" s="6">
        <v>2050799</v>
      </c>
      <c r="B420" s="6" t="s">
        <v>371</v>
      </c>
      <c r="C420" s="119">
        <v>0</v>
      </c>
    </row>
    <row r="421" s="55" customFormat="1" ht="12" spans="1:3">
      <c r="A421" s="6">
        <v>20508</v>
      </c>
      <c r="B421" s="116" t="s">
        <v>372</v>
      </c>
      <c r="C421" s="119">
        <f>SUM(C422:C426)</f>
        <v>1012</v>
      </c>
    </row>
    <row r="422" s="55" customFormat="1" ht="12" spans="1:3">
      <c r="A422" s="6">
        <v>2050801</v>
      </c>
      <c r="B422" s="6" t="s">
        <v>373</v>
      </c>
      <c r="C422" s="119">
        <v>594</v>
      </c>
    </row>
    <row r="423" s="55" customFormat="1" ht="12" spans="1:3">
      <c r="A423" s="6">
        <v>2050802</v>
      </c>
      <c r="B423" s="6" t="s">
        <v>374</v>
      </c>
      <c r="C423" s="119">
        <v>418</v>
      </c>
    </row>
    <row r="424" s="55" customFormat="1" ht="12" spans="1:3">
      <c r="A424" s="6">
        <v>2050803</v>
      </c>
      <c r="B424" s="6" t="s">
        <v>375</v>
      </c>
      <c r="C424" s="119">
        <v>0</v>
      </c>
    </row>
    <row r="425" s="55" customFormat="1" ht="12" spans="1:3">
      <c r="A425" s="6">
        <v>2050804</v>
      </c>
      <c r="B425" s="6" t="s">
        <v>376</v>
      </c>
      <c r="C425" s="119">
        <v>0</v>
      </c>
    </row>
    <row r="426" s="55" customFormat="1" ht="12" spans="1:3">
      <c r="A426" s="6">
        <v>2050899</v>
      </c>
      <c r="B426" s="6" t="s">
        <v>377</v>
      </c>
      <c r="C426" s="119">
        <v>0</v>
      </c>
    </row>
    <row r="427" s="55" customFormat="1" ht="12" spans="1:3">
      <c r="A427" s="6">
        <v>20509</v>
      </c>
      <c r="B427" s="116" t="s">
        <v>378</v>
      </c>
      <c r="C427" s="119">
        <f>SUM(C428:C433)</f>
        <v>513</v>
      </c>
    </row>
    <row r="428" s="55" customFormat="1" ht="12" spans="1:3">
      <c r="A428" s="6">
        <v>2050901</v>
      </c>
      <c r="B428" s="6" t="s">
        <v>379</v>
      </c>
      <c r="C428" s="119">
        <v>0</v>
      </c>
    </row>
    <row r="429" s="55" customFormat="1" ht="12" spans="1:3">
      <c r="A429" s="6">
        <v>2050902</v>
      </c>
      <c r="B429" s="6" t="s">
        <v>380</v>
      </c>
      <c r="C429" s="119">
        <v>0</v>
      </c>
    </row>
    <row r="430" s="55" customFormat="1" ht="12" spans="1:3">
      <c r="A430" s="6">
        <v>2050903</v>
      </c>
      <c r="B430" s="6" t="s">
        <v>381</v>
      </c>
      <c r="C430" s="119">
        <v>0</v>
      </c>
    </row>
    <row r="431" s="55" customFormat="1" ht="12" spans="1:3">
      <c r="A431" s="6">
        <v>2050904</v>
      </c>
      <c r="B431" s="6" t="s">
        <v>382</v>
      </c>
      <c r="C431" s="119">
        <v>0</v>
      </c>
    </row>
    <row r="432" s="55" customFormat="1" ht="12" spans="1:3">
      <c r="A432" s="6">
        <v>2050905</v>
      </c>
      <c r="B432" s="6" t="s">
        <v>383</v>
      </c>
      <c r="C432" s="119">
        <v>0</v>
      </c>
    </row>
    <row r="433" s="55" customFormat="1" ht="12" spans="1:3">
      <c r="A433" s="6">
        <v>2050999</v>
      </c>
      <c r="B433" s="6" t="s">
        <v>384</v>
      </c>
      <c r="C433" s="119">
        <v>513</v>
      </c>
    </row>
    <row r="434" s="55" customFormat="1" ht="12" spans="1:3">
      <c r="A434" s="6">
        <v>20599</v>
      </c>
      <c r="B434" s="116" t="s">
        <v>385</v>
      </c>
      <c r="C434" s="119">
        <f>C435</f>
        <v>2029</v>
      </c>
    </row>
    <row r="435" s="55" customFormat="1" ht="12" spans="1:3">
      <c r="A435" s="6">
        <v>2059999</v>
      </c>
      <c r="B435" s="6" t="s">
        <v>386</v>
      </c>
      <c r="C435" s="119">
        <v>2029</v>
      </c>
    </row>
    <row r="436" s="55" customFormat="1" ht="12" spans="1:3">
      <c r="A436" s="6">
        <v>206</v>
      </c>
      <c r="B436" s="116" t="s">
        <v>387</v>
      </c>
      <c r="C436" s="119">
        <f>SUM(C437,C442,C451,C457,C462,C467,C472,C479,C483,C487)</f>
        <v>1412</v>
      </c>
    </row>
    <row r="437" s="55" customFormat="1" ht="12" spans="1:3">
      <c r="A437" s="6">
        <v>20601</v>
      </c>
      <c r="B437" s="116" t="s">
        <v>388</v>
      </c>
      <c r="C437" s="119">
        <f>SUM(C438:C441)</f>
        <v>848</v>
      </c>
    </row>
    <row r="438" s="55" customFormat="1" ht="12" spans="1:3">
      <c r="A438" s="6">
        <v>2060101</v>
      </c>
      <c r="B438" s="6" t="s">
        <v>110</v>
      </c>
      <c r="C438" s="119">
        <v>848</v>
      </c>
    </row>
    <row r="439" s="55" customFormat="1" ht="12" spans="1:3">
      <c r="A439" s="6">
        <v>2060102</v>
      </c>
      <c r="B439" s="6" t="s">
        <v>111</v>
      </c>
      <c r="C439" s="119">
        <v>0</v>
      </c>
    </row>
    <row r="440" s="55" customFormat="1" ht="12" spans="1:3">
      <c r="A440" s="6">
        <v>2060103</v>
      </c>
      <c r="B440" s="6" t="s">
        <v>112</v>
      </c>
      <c r="C440" s="119">
        <v>0</v>
      </c>
    </row>
    <row r="441" s="55" customFormat="1" ht="12" spans="1:3">
      <c r="A441" s="6">
        <v>2060199</v>
      </c>
      <c r="B441" s="6" t="s">
        <v>389</v>
      </c>
      <c r="C441" s="119">
        <v>0</v>
      </c>
    </row>
    <row r="442" s="55" customFormat="1" ht="12" spans="1:3">
      <c r="A442" s="6">
        <v>20602</v>
      </c>
      <c r="B442" s="116" t="s">
        <v>390</v>
      </c>
      <c r="C442" s="119">
        <f>SUM(C443:C450)</f>
        <v>0</v>
      </c>
    </row>
    <row r="443" s="55" customFormat="1" ht="12" spans="1:3">
      <c r="A443" s="6">
        <v>2060201</v>
      </c>
      <c r="B443" s="6" t="s">
        <v>391</v>
      </c>
      <c r="C443" s="119">
        <v>0</v>
      </c>
    </row>
    <row r="444" s="55" customFormat="1" ht="12" spans="1:3">
      <c r="A444" s="6">
        <v>2060203</v>
      </c>
      <c r="B444" s="6" t="s">
        <v>392</v>
      </c>
      <c r="C444" s="119">
        <v>0</v>
      </c>
    </row>
    <row r="445" s="55" customFormat="1" ht="12" spans="1:3">
      <c r="A445" s="6">
        <v>2060204</v>
      </c>
      <c r="B445" s="6" t="s">
        <v>393</v>
      </c>
      <c r="C445" s="119">
        <v>0</v>
      </c>
    </row>
    <row r="446" s="55" customFormat="1" ht="12" spans="1:3">
      <c r="A446" s="6">
        <v>2060205</v>
      </c>
      <c r="B446" s="6" t="s">
        <v>394</v>
      </c>
      <c r="C446" s="119">
        <v>0</v>
      </c>
    </row>
    <row r="447" s="55" customFormat="1" ht="12" spans="1:3">
      <c r="A447" s="6">
        <v>2060206</v>
      </c>
      <c r="B447" s="6" t="s">
        <v>395</v>
      </c>
      <c r="C447" s="119">
        <v>0</v>
      </c>
    </row>
    <row r="448" s="55" customFormat="1" ht="12" spans="1:3">
      <c r="A448" s="6">
        <v>2060207</v>
      </c>
      <c r="B448" s="6" t="s">
        <v>396</v>
      </c>
      <c r="C448" s="119">
        <v>0</v>
      </c>
    </row>
    <row r="449" s="55" customFormat="1" ht="12" spans="1:3">
      <c r="A449" s="6">
        <v>2060208</v>
      </c>
      <c r="B449" s="6" t="s">
        <v>397</v>
      </c>
      <c r="C449" s="119">
        <v>0</v>
      </c>
    </row>
    <row r="450" s="55" customFormat="1" ht="12" spans="1:3">
      <c r="A450" s="6">
        <v>2060299</v>
      </c>
      <c r="B450" s="6" t="s">
        <v>398</v>
      </c>
      <c r="C450" s="119">
        <v>0</v>
      </c>
    </row>
    <row r="451" s="55" customFormat="1" ht="12" spans="1:3">
      <c r="A451" s="6">
        <v>20603</v>
      </c>
      <c r="B451" s="116" t="s">
        <v>399</v>
      </c>
      <c r="C451" s="119">
        <f>SUM(C452:C456)</f>
        <v>0</v>
      </c>
    </row>
    <row r="452" s="55" customFormat="1" ht="12" spans="1:3">
      <c r="A452" s="6">
        <v>2060301</v>
      </c>
      <c r="B452" s="6" t="s">
        <v>391</v>
      </c>
      <c r="C452" s="119">
        <v>0</v>
      </c>
    </row>
    <row r="453" s="55" customFormat="1" ht="12" spans="1:3">
      <c r="A453" s="6">
        <v>2060302</v>
      </c>
      <c r="B453" s="6" t="s">
        <v>400</v>
      </c>
      <c r="C453" s="119">
        <v>0</v>
      </c>
    </row>
    <row r="454" s="55" customFormat="1" ht="12" spans="1:3">
      <c r="A454" s="6">
        <v>2060303</v>
      </c>
      <c r="B454" s="6" t="s">
        <v>401</v>
      </c>
      <c r="C454" s="119">
        <v>0</v>
      </c>
    </row>
    <row r="455" s="55" customFormat="1" ht="12" spans="1:3">
      <c r="A455" s="6">
        <v>2060304</v>
      </c>
      <c r="B455" s="6" t="s">
        <v>402</v>
      </c>
      <c r="C455" s="119">
        <v>0</v>
      </c>
    </row>
    <row r="456" s="55" customFormat="1" ht="12" spans="1:3">
      <c r="A456" s="6">
        <v>2060399</v>
      </c>
      <c r="B456" s="6" t="s">
        <v>403</v>
      </c>
      <c r="C456" s="119">
        <v>0</v>
      </c>
    </row>
    <row r="457" s="55" customFormat="1" ht="12" spans="1:3">
      <c r="A457" s="6">
        <v>20604</v>
      </c>
      <c r="B457" s="116" t="s">
        <v>404</v>
      </c>
      <c r="C457" s="119">
        <f>SUM(C458:C461)</f>
        <v>183</v>
      </c>
    </row>
    <row r="458" s="55" customFormat="1" ht="12" spans="1:3">
      <c r="A458" s="6">
        <v>2060401</v>
      </c>
      <c r="B458" s="6" t="s">
        <v>391</v>
      </c>
      <c r="C458" s="119">
        <v>0</v>
      </c>
    </row>
    <row r="459" s="55" customFormat="1" ht="12" spans="1:3">
      <c r="A459" s="6">
        <v>2060404</v>
      </c>
      <c r="B459" s="6" t="s">
        <v>405</v>
      </c>
      <c r="C459" s="119">
        <v>73</v>
      </c>
    </row>
    <row r="460" s="55" customFormat="1" ht="12" spans="1:3">
      <c r="A460" s="6">
        <v>2060405</v>
      </c>
      <c r="B460" s="6" t="s">
        <v>406</v>
      </c>
      <c r="C460" s="119">
        <v>0</v>
      </c>
    </row>
    <row r="461" s="55" customFormat="1" ht="12" spans="1:3">
      <c r="A461" s="6">
        <v>2060499</v>
      </c>
      <c r="B461" s="6" t="s">
        <v>407</v>
      </c>
      <c r="C461" s="119">
        <v>110</v>
      </c>
    </row>
    <row r="462" s="55" customFormat="1" ht="12" spans="1:3">
      <c r="A462" s="6">
        <v>20605</v>
      </c>
      <c r="B462" s="116" t="s">
        <v>408</v>
      </c>
      <c r="C462" s="119">
        <f>SUM(C463:C466)</f>
        <v>110</v>
      </c>
    </row>
    <row r="463" s="55" customFormat="1" ht="12" spans="1:3">
      <c r="A463" s="6">
        <v>2060501</v>
      </c>
      <c r="B463" s="6" t="s">
        <v>391</v>
      </c>
      <c r="C463" s="119">
        <v>0</v>
      </c>
    </row>
    <row r="464" s="55" customFormat="1" ht="12" spans="1:3">
      <c r="A464" s="6">
        <v>2060502</v>
      </c>
      <c r="B464" s="6" t="s">
        <v>409</v>
      </c>
      <c r="C464" s="119">
        <v>0</v>
      </c>
    </row>
    <row r="465" s="55" customFormat="1" ht="12" spans="1:3">
      <c r="A465" s="6">
        <v>2060503</v>
      </c>
      <c r="B465" s="6" t="s">
        <v>410</v>
      </c>
      <c r="C465" s="119">
        <v>0</v>
      </c>
    </row>
    <row r="466" s="55" customFormat="1" ht="12" spans="1:3">
      <c r="A466" s="6">
        <v>2060599</v>
      </c>
      <c r="B466" s="6" t="s">
        <v>411</v>
      </c>
      <c r="C466" s="119">
        <v>110</v>
      </c>
    </row>
    <row r="467" s="55" customFormat="1" ht="12" spans="1:3">
      <c r="A467" s="6">
        <v>20606</v>
      </c>
      <c r="B467" s="116" t="s">
        <v>412</v>
      </c>
      <c r="C467" s="119">
        <f>SUM(C468:C471)</f>
        <v>1</v>
      </c>
    </row>
    <row r="468" s="55" customFormat="1" ht="12" spans="1:3">
      <c r="A468" s="6">
        <v>2060601</v>
      </c>
      <c r="B468" s="6" t="s">
        <v>413</v>
      </c>
      <c r="C468" s="119">
        <v>0</v>
      </c>
    </row>
    <row r="469" s="55" customFormat="1" ht="12" spans="1:3">
      <c r="A469" s="6">
        <v>2060602</v>
      </c>
      <c r="B469" s="6" t="s">
        <v>414</v>
      </c>
      <c r="C469" s="119">
        <v>0</v>
      </c>
    </row>
    <row r="470" s="55" customFormat="1" ht="12" spans="1:3">
      <c r="A470" s="6">
        <v>2060603</v>
      </c>
      <c r="B470" s="6" t="s">
        <v>415</v>
      </c>
      <c r="C470" s="119">
        <v>0</v>
      </c>
    </row>
    <row r="471" s="55" customFormat="1" ht="12" spans="1:3">
      <c r="A471" s="6">
        <v>2060699</v>
      </c>
      <c r="B471" s="6" t="s">
        <v>416</v>
      </c>
      <c r="C471" s="119">
        <v>1</v>
      </c>
    </row>
    <row r="472" s="55" customFormat="1" ht="12" spans="1:3">
      <c r="A472" s="6">
        <v>20607</v>
      </c>
      <c r="B472" s="116" t="s">
        <v>417</v>
      </c>
      <c r="C472" s="119">
        <f>SUM(C473:C478)</f>
        <v>28</v>
      </c>
    </row>
    <row r="473" s="55" customFormat="1" ht="12" spans="1:3">
      <c r="A473" s="6">
        <v>2060701</v>
      </c>
      <c r="B473" s="6" t="s">
        <v>391</v>
      </c>
      <c r="C473" s="119">
        <v>0</v>
      </c>
    </row>
    <row r="474" s="55" customFormat="1" ht="12" spans="1:3">
      <c r="A474" s="6">
        <v>2060702</v>
      </c>
      <c r="B474" s="6" t="s">
        <v>418</v>
      </c>
      <c r="C474" s="119">
        <v>8</v>
      </c>
    </row>
    <row r="475" s="55" customFormat="1" ht="12" spans="1:3">
      <c r="A475" s="6">
        <v>2060703</v>
      </c>
      <c r="B475" s="6" t="s">
        <v>419</v>
      </c>
      <c r="C475" s="119">
        <v>0</v>
      </c>
    </row>
    <row r="476" s="55" customFormat="1" ht="12" spans="1:3">
      <c r="A476" s="6">
        <v>2060704</v>
      </c>
      <c r="B476" s="6" t="s">
        <v>420</v>
      </c>
      <c r="C476" s="119">
        <v>0</v>
      </c>
    </row>
    <row r="477" s="55" customFormat="1" ht="12" spans="1:3">
      <c r="A477" s="6">
        <v>2060705</v>
      </c>
      <c r="B477" s="6" t="s">
        <v>421</v>
      </c>
      <c r="C477" s="119">
        <v>10</v>
      </c>
    </row>
    <row r="478" s="55" customFormat="1" ht="12" spans="1:3">
      <c r="A478" s="6">
        <v>2060799</v>
      </c>
      <c r="B478" s="6" t="s">
        <v>422</v>
      </c>
      <c r="C478" s="119">
        <v>10</v>
      </c>
    </row>
    <row r="479" s="55" customFormat="1" ht="12" spans="1:3">
      <c r="A479" s="6">
        <v>20608</v>
      </c>
      <c r="B479" s="116" t="s">
        <v>423</v>
      </c>
      <c r="C479" s="119">
        <f>SUM(C480:C482)</f>
        <v>0</v>
      </c>
    </row>
    <row r="480" s="55" customFormat="1" ht="12" spans="1:3">
      <c r="A480" s="6">
        <v>2060801</v>
      </c>
      <c r="B480" s="6" t="s">
        <v>424</v>
      </c>
      <c r="C480" s="119">
        <v>0</v>
      </c>
    </row>
    <row r="481" s="55" customFormat="1" ht="12" spans="1:3">
      <c r="A481" s="6">
        <v>2060802</v>
      </c>
      <c r="B481" s="6" t="s">
        <v>425</v>
      </c>
      <c r="C481" s="119">
        <v>0</v>
      </c>
    </row>
    <row r="482" s="55" customFormat="1" ht="12" spans="1:3">
      <c r="A482" s="6">
        <v>2060899</v>
      </c>
      <c r="B482" s="6" t="s">
        <v>426</v>
      </c>
      <c r="C482" s="119">
        <v>0</v>
      </c>
    </row>
    <row r="483" s="55" customFormat="1" ht="12" spans="1:3">
      <c r="A483" s="6">
        <v>20609</v>
      </c>
      <c r="B483" s="116" t="s">
        <v>427</v>
      </c>
      <c r="C483" s="119">
        <f>SUM(C484:C486)</f>
        <v>0</v>
      </c>
    </row>
    <row r="484" s="55" customFormat="1" ht="12" spans="1:3">
      <c r="A484" s="6">
        <v>2060901</v>
      </c>
      <c r="B484" s="6" t="s">
        <v>428</v>
      </c>
      <c r="C484" s="119">
        <v>0</v>
      </c>
    </row>
    <row r="485" s="55" customFormat="1" ht="12" spans="1:3">
      <c r="A485" s="6">
        <v>2060902</v>
      </c>
      <c r="B485" s="6" t="s">
        <v>429</v>
      </c>
      <c r="C485" s="119">
        <v>0</v>
      </c>
    </row>
    <row r="486" s="55" customFormat="1" ht="12" spans="1:3">
      <c r="A486" s="6">
        <v>2060999</v>
      </c>
      <c r="B486" s="6" t="s">
        <v>430</v>
      </c>
      <c r="C486" s="119">
        <v>0</v>
      </c>
    </row>
    <row r="487" s="55" customFormat="1" ht="12" spans="1:3">
      <c r="A487" s="6">
        <v>20699</v>
      </c>
      <c r="B487" s="116" t="s">
        <v>431</v>
      </c>
      <c r="C487" s="119">
        <f>SUM(C488:C491)</f>
        <v>242</v>
      </c>
    </row>
    <row r="488" s="55" customFormat="1" ht="12" spans="1:3">
      <c r="A488" s="6">
        <v>2069901</v>
      </c>
      <c r="B488" s="6" t="s">
        <v>432</v>
      </c>
      <c r="C488" s="119">
        <v>0</v>
      </c>
    </row>
    <row r="489" s="55" customFormat="1" ht="12" spans="1:3">
      <c r="A489" s="6">
        <v>2069902</v>
      </c>
      <c r="B489" s="6" t="s">
        <v>433</v>
      </c>
      <c r="C489" s="119">
        <v>0</v>
      </c>
    </row>
    <row r="490" s="55" customFormat="1" ht="12" spans="1:3">
      <c r="A490" s="6">
        <v>2069903</v>
      </c>
      <c r="B490" s="6" t="s">
        <v>434</v>
      </c>
      <c r="C490" s="119">
        <v>0</v>
      </c>
    </row>
    <row r="491" s="55" customFormat="1" ht="12" spans="1:3">
      <c r="A491" s="6">
        <v>2069999</v>
      </c>
      <c r="B491" s="6" t="s">
        <v>435</v>
      </c>
      <c r="C491" s="119">
        <v>242</v>
      </c>
    </row>
    <row r="492" s="55" customFormat="1" ht="12" spans="1:3">
      <c r="A492" s="6">
        <v>207</v>
      </c>
      <c r="B492" s="116" t="s">
        <v>436</v>
      </c>
      <c r="C492" s="119">
        <f>SUM(C493,C509,C517,C528,C537,C545)</f>
        <v>3856</v>
      </c>
    </row>
    <row r="493" s="55" customFormat="1" ht="12" spans="1:3">
      <c r="A493" s="6">
        <v>20701</v>
      </c>
      <c r="B493" s="116" t="s">
        <v>437</v>
      </c>
      <c r="C493" s="119">
        <f>SUM(C494:C508)</f>
        <v>1697</v>
      </c>
    </row>
    <row r="494" s="55" customFormat="1" ht="12" spans="1:3">
      <c r="A494" s="6">
        <v>2070101</v>
      </c>
      <c r="B494" s="6" t="s">
        <v>110</v>
      </c>
      <c r="C494" s="119">
        <v>451</v>
      </c>
    </row>
    <row r="495" s="55" customFormat="1" ht="12" spans="1:3">
      <c r="A495" s="6">
        <v>2070102</v>
      </c>
      <c r="B495" s="6" t="s">
        <v>111</v>
      </c>
      <c r="C495" s="119">
        <v>0</v>
      </c>
    </row>
    <row r="496" s="55" customFormat="1" ht="12" spans="1:3">
      <c r="A496" s="6">
        <v>2070103</v>
      </c>
      <c r="B496" s="6" t="s">
        <v>112</v>
      </c>
      <c r="C496" s="119">
        <v>0</v>
      </c>
    </row>
    <row r="497" s="55" customFormat="1" ht="12" spans="1:3">
      <c r="A497" s="6">
        <v>2070104</v>
      </c>
      <c r="B497" s="6" t="s">
        <v>438</v>
      </c>
      <c r="C497" s="119">
        <v>124</v>
      </c>
    </row>
    <row r="498" s="55" customFormat="1" ht="12" spans="1:3">
      <c r="A498" s="6">
        <v>2070105</v>
      </c>
      <c r="B498" s="6" t="s">
        <v>439</v>
      </c>
      <c r="C498" s="119">
        <v>0</v>
      </c>
    </row>
    <row r="499" s="55" customFormat="1" ht="12" spans="1:3">
      <c r="A499" s="6">
        <v>2070106</v>
      </c>
      <c r="B499" s="6" t="s">
        <v>440</v>
      </c>
      <c r="C499" s="119">
        <v>0</v>
      </c>
    </row>
    <row r="500" s="55" customFormat="1" ht="12" spans="1:3">
      <c r="A500" s="6">
        <v>2070107</v>
      </c>
      <c r="B500" s="6" t="s">
        <v>441</v>
      </c>
      <c r="C500" s="119">
        <v>95</v>
      </c>
    </row>
    <row r="501" s="55" customFormat="1" ht="12" spans="1:3">
      <c r="A501" s="6">
        <v>2070108</v>
      </c>
      <c r="B501" s="6" t="s">
        <v>442</v>
      </c>
      <c r="C501" s="119">
        <v>0</v>
      </c>
    </row>
    <row r="502" s="55" customFormat="1" ht="12" spans="1:3">
      <c r="A502" s="6">
        <v>2070109</v>
      </c>
      <c r="B502" s="6" t="s">
        <v>443</v>
      </c>
      <c r="C502" s="119">
        <v>300</v>
      </c>
    </row>
    <row r="503" s="55" customFormat="1" ht="12" spans="1:3">
      <c r="A503" s="6">
        <v>2070110</v>
      </c>
      <c r="B503" s="6" t="s">
        <v>444</v>
      </c>
      <c r="C503" s="119">
        <v>0</v>
      </c>
    </row>
    <row r="504" s="55" customFormat="1" ht="12" spans="1:3">
      <c r="A504" s="6">
        <v>2070111</v>
      </c>
      <c r="B504" s="6" t="s">
        <v>445</v>
      </c>
      <c r="C504" s="119">
        <v>32</v>
      </c>
    </row>
    <row r="505" s="55" customFormat="1" ht="12" spans="1:3">
      <c r="A505" s="6">
        <v>2070112</v>
      </c>
      <c r="B505" s="6" t="s">
        <v>446</v>
      </c>
      <c r="C505" s="119">
        <v>0</v>
      </c>
    </row>
    <row r="506" s="55" customFormat="1" ht="12" spans="1:3">
      <c r="A506" s="6">
        <v>2070113</v>
      </c>
      <c r="B506" s="6" t="s">
        <v>447</v>
      </c>
      <c r="C506" s="119">
        <v>0</v>
      </c>
    </row>
    <row r="507" s="55" customFormat="1" ht="12" spans="1:3">
      <c r="A507" s="6">
        <v>2070114</v>
      </c>
      <c r="B507" s="6" t="s">
        <v>448</v>
      </c>
      <c r="C507" s="119">
        <v>0</v>
      </c>
    </row>
    <row r="508" s="55" customFormat="1" ht="12" spans="1:3">
      <c r="A508" s="6">
        <v>2070199</v>
      </c>
      <c r="B508" s="6" t="s">
        <v>449</v>
      </c>
      <c r="C508" s="119">
        <v>695</v>
      </c>
    </row>
    <row r="509" s="55" customFormat="1" ht="12" spans="1:3">
      <c r="A509" s="6">
        <v>20702</v>
      </c>
      <c r="B509" s="116" t="s">
        <v>450</v>
      </c>
      <c r="C509" s="119">
        <f>SUM(C510:C516)</f>
        <v>266</v>
      </c>
    </row>
    <row r="510" s="55" customFormat="1" ht="12" spans="1:3">
      <c r="A510" s="6">
        <v>2070201</v>
      </c>
      <c r="B510" s="6" t="s">
        <v>110</v>
      </c>
      <c r="C510" s="119">
        <v>97</v>
      </c>
    </row>
    <row r="511" s="55" customFormat="1" ht="12" spans="1:3">
      <c r="A511" s="6">
        <v>2070202</v>
      </c>
      <c r="B511" s="6" t="s">
        <v>111</v>
      </c>
      <c r="C511" s="119">
        <v>0</v>
      </c>
    </row>
    <row r="512" s="55" customFormat="1" ht="12" spans="1:3">
      <c r="A512" s="6">
        <v>2070203</v>
      </c>
      <c r="B512" s="6" t="s">
        <v>112</v>
      </c>
      <c r="C512" s="119">
        <v>0</v>
      </c>
    </row>
    <row r="513" s="55" customFormat="1" ht="12" spans="1:3">
      <c r="A513" s="6">
        <v>2070204</v>
      </c>
      <c r="B513" s="6" t="s">
        <v>451</v>
      </c>
      <c r="C513" s="119">
        <v>36</v>
      </c>
    </row>
    <row r="514" s="55" customFormat="1" ht="12" spans="1:3">
      <c r="A514" s="6">
        <v>2070205</v>
      </c>
      <c r="B514" s="6" t="s">
        <v>452</v>
      </c>
      <c r="C514" s="119">
        <v>133</v>
      </c>
    </row>
    <row r="515" s="55" customFormat="1" ht="12" spans="1:3">
      <c r="A515" s="6">
        <v>2070206</v>
      </c>
      <c r="B515" s="6" t="s">
        <v>453</v>
      </c>
      <c r="C515" s="119">
        <v>0</v>
      </c>
    </row>
    <row r="516" s="55" customFormat="1" ht="12" spans="1:3">
      <c r="A516" s="6">
        <v>2070299</v>
      </c>
      <c r="B516" s="6" t="s">
        <v>454</v>
      </c>
      <c r="C516" s="119">
        <v>0</v>
      </c>
    </row>
    <row r="517" s="55" customFormat="1" ht="12" spans="1:3">
      <c r="A517" s="6">
        <v>20703</v>
      </c>
      <c r="B517" s="116" t="s">
        <v>455</v>
      </c>
      <c r="C517" s="119">
        <f>SUM(C518:C527)</f>
        <v>96</v>
      </c>
    </row>
    <row r="518" s="55" customFormat="1" ht="12" spans="1:3">
      <c r="A518" s="6">
        <v>2070301</v>
      </c>
      <c r="B518" s="6" t="s">
        <v>110</v>
      </c>
      <c r="C518" s="119">
        <v>0</v>
      </c>
    </row>
    <row r="519" s="55" customFormat="1" ht="12" spans="1:3">
      <c r="A519" s="6">
        <v>2070302</v>
      </c>
      <c r="B519" s="6" t="s">
        <v>111</v>
      </c>
      <c r="C519" s="119">
        <v>0</v>
      </c>
    </row>
    <row r="520" s="55" customFormat="1" ht="12" spans="1:3">
      <c r="A520" s="6">
        <v>2070303</v>
      </c>
      <c r="B520" s="6" t="s">
        <v>112</v>
      </c>
      <c r="C520" s="119">
        <v>0</v>
      </c>
    </row>
    <row r="521" s="55" customFormat="1" ht="12" spans="1:3">
      <c r="A521" s="6">
        <v>2070304</v>
      </c>
      <c r="B521" s="6" t="s">
        <v>456</v>
      </c>
      <c r="C521" s="119">
        <v>61</v>
      </c>
    </row>
    <row r="522" s="55" customFormat="1" ht="12" spans="1:3">
      <c r="A522" s="6">
        <v>2070305</v>
      </c>
      <c r="B522" s="6" t="s">
        <v>457</v>
      </c>
      <c r="C522" s="119">
        <v>0</v>
      </c>
    </row>
    <row r="523" s="55" customFormat="1" ht="12" spans="1:3">
      <c r="A523" s="6">
        <v>2070306</v>
      </c>
      <c r="B523" s="6" t="s">
        <v>458</v>
      </c>
      <c r="C523" s="119">
        <v>15</v>
      </c>
    </row>
    <row r="524" s="55" customFormat="1" ht="12" spans="1:3">
      <c r="A524" s="6">
        <v>2070307</v>
      </c>
      <c r="B524" s="6" t="s">
        <v>459</v>
      </c>
      <c r="C524" s="119">
        <v>20</v>
      </c>
    </row>
    <row r="525" s="55" customFormat="1" ht="12" spans="1:3">
      <c r="A525" s="6">
        <v>2070308</v>
      </c>
      <c r="B525" s="6" t="s">
        <v>460</v>
      </c>
      <c r="C525" s="119">
        <v>0</v>
      </c>
    </row>
    <row r="526" s="55" customFormat="1" ht="12" spans="1:3">
      <c r="A526" s="6">
        <v>2070309</v>
      </c>
      <c r="B526" s="6" t="s">
        <v>461</v>
      </c>
      <c r="C526" s="119">
        <v>0</v>
      </c>
    </row>
    <row r="527" s="55" customFormat="1" ht="12" spans="1:3">
      <c r="A527" s="6">
        <v>2070399</v>
      </c>
      <c r="B527" s="6" t="s">
        <v>462</v>
      </c>
      <c r="C527" s="119">
        <v>0</v>
      </c>
    </row>
    <row r="528" s="55" customFormat="1" ht="12" spans="1:3">
      <c r="A528" s="6">
        <v>20706</v>
      </c>
      <c r="B528" s="86" t="s">
        <v>463</v>
      </c>
      <c r="C528" s="119">
        <f>SUM(C529:C536)</f>
        <v>150</v>
      </c>
    </row>
    <row r="529" s="55" customFormat="1" ht="12" spans="1:3">
      <c r="A529" s="6">
        <v>2070601</v>
      </c>
      <c r="B529" s="84" t="s">
        <v>110</v>
      </c>
      <c r="C529" s="119">
        <v>0</v>
      </c>
    </row>
    <row r="530" s="55" customFormat="1" ht="12" spans="1:3">
      <c r="A530" s="6">
        <v>2070602</v>
      </c>
      <c r="B530" s="84" t="s">
        <v>111</v>
      </c>
      <c r="C530" s="119">
        <v>0</v>
      </c>
    </row>
    <row r="531" s="55" customFormat="1" ht="12" spans="1:3">
      <c r="A531" s="6">
        <v>2070603</v>
      </c>
      <c r="B531" s="84" t="s">
        <v>112</v>
      </c>
      <c r="C531" s="119">
        <v>0</v>
      </c>
    </row>
    <row r="532" s="55" customFormat="1" ht="12" spans="1:3">
      <c r="A532" s="6">
        <v>2070604</v>
      </c>
      <c r="B532" s="84" t="s">
        <v>464</v>
      </c>
      <c r="C532" s="119">
        <v>0</v>
      </c>
    </row>
    <row r="533" s="55" customFormat="1" ht="12" spans="1:3">
      <c r="A533" s="6">
        <v>2070605</v>
      </c>
      <c r="B533" s="84" t="s">
        <v>465</v>
      </c>
      <c r="C533" s="119">
        <v>0</v>
      </c>
    </row>
    <row r="534" s="55" customFormat="1" ht="12" spans="1:3">
      <c r="A534" s="6">
        <v>2070606</v>
      </c>
      <c r="B534" s="84" t="s">
        <v>466</v>
      </c>
      <c r="C534" s="119">
        <v>0</v>
      </c>
    </row>
    <row r="535" s="55" customFormat="1" ht="12" spans="1:3">
      <c r="A535" s="6">
        <v>2070607</v>
      </c>
      <c r="B535" s="84" t="s">
        <v>467</v>
      </c>
      <c r="C535" s="119">
        <v>149</v>
      </c>
    </row>
    <row r="536" s="55" customFormat="1" ht="12" spans="1:3">
      <c r="A536" s="6">
        <v>2070699</v>
      </c>
      <c r="B536" s="84" t="s">
        <v>468</v>
      </c>
      <c r="C536" s="119">
        <v>1</v>
      </c>
    </row>
    <row r="537" s="55" customFormat="1" ht="12" spans="1:3">
      <c r="A537" s="6">
        <v>20708</v>
      </c>
      <c r="B537" s="86" t="s">
        <v>469</v>
      </c>
      <c r="C537" s="119">
        <f>SUM(C538:C544)</f>
        <v>1038</v>
      </c>
    </row>
    <row r="538" s="55" customFormat="1" ht="12" spans="1:3">
      <c r="A538" s="6">
        <v>2070801</v>
      </c>
      <c r="B538" s="84" t="s">
        <v>110</v>
      </c>
      <c r="C538" s="119">
        <v>1000</v>
      </c>
    </row>
    <row r="539" s="55" customFormat="1" ht="12" spans="1:3">
      <c r="A539" s="6">
        <v>2070802</v>
      </c>
      <c r="B539" s="84" t="s">
        <v>111</v>
      </c>
      <c r="C539" s="119">
        <v>0</v>
      </c>
    </row>
    <row r="540" s="55" customFormat="1" ht="12" spans="1:3">
      <c r="A540" s="6">
        <v>2070803</v>
      </c>
      <c r="B540" s="84" t="s">
        <v>112</v>
      </c>
      <c r="C540" s="119">
        <v>0</v>
      </c>
    </row>
    <row r="541" s="55" customFormat="1" ht="12" spans="1:3">
      <c r="A541" s="6">
        <v>2070806</v>
      </c>
      <c r="B541" s="84" t="s">
        <v>470</v>
      </c>
      <c r="C541" s="119">
        <v>0</v>
      </c>
    </row>
    <row r="542" s="55" customFormat="1" ht="12" spans="1:3">
      <c r="A542" s="6">
        <v>2070807</v>
      </c>
      <c r="B542" s="84" t="s">
        <v>471</v>
      </c>
      <c r="C542" s="119">
        <v>0</v>
      </c>
    </row>
    <row r="543" s="55" customFormat="1" ht="12" spans="1:3">
      <c r="A543" s="6">
        <v>2070808</v>
      </c>
      <c r="B543" s="84" t="s">
        <v>472</v>
      </c>
      <c r="C543" s="119">
        <v>0</v>
      </c>
    </row>
    <row r="544" s="55" customFormat="1" ht="12" spans="1:3">
      <c r="A544" s="6">
        <v>2070899</v>
      </c>
      <c r="B544" s="84" t="s">
        <v>473</v>
      </c>
      <c r="C544" s="119">
        <v>38</v>
      </c>
    </row>
    <row r="545" s="55" customFormat="1" ht="12" spans="1:3">
      <c r="A545" s="6">
        <v>20799</v>
      </c>
      <c r="B545" s="116" t="s">
        <v>474</v>
      </c>
      <c r="C545" s="119">
        <f>SUM(C546:C548)</f>
        <v>609</v>
      </c>
    </row>
    <row r="546" s="55" customFormat="1" ht="12" spans="1:3">
      <c r="A546" s="6">
        <v>2079902</v>
      </c>
      <c r="B546" s="6" t="s">
        <v>475</v>
      </c>
      <c r="C546" s="119">
        <v>0</v>
      </c>
    </row>
    <row r="547" s="55" customFormat="1" ht="12" spans="1:3">
      <c r="A547" s="6">
        <v>2079903</v>
      </c>
      <c r="B547" s="6" t="s">
        <v>476</v>
      </c>
      <c r="C547" s="119">
        <v>0</v>
      </c>
    </row>
    <row r="548" s="55" customFormat="1" ht="12" spans="1:3">
      <c r="A548" s="6">
        <v>2079999</v>
      </c>
      <c r="B548" s="6" t="s">
        <v>477</v>
      </c>
      <c r="C548" s="119">
        <v>609</v>
      </c>
    </row>
    <row r="549" s="55" customFormat="1" ht="12" spans="1:3">
      <c r="A549" s="6">
        <v>208</v>
      </c>
      <c r="B549" s="116" t="s">
        <v>478</v>
      </c>
      <c r="C549" s="119">
        <f>SUM(C550,C569,C577,C579,C588,C592,C602,C611,C618,C626,C635,C641,C644,C647,C650,C653,C656,C660,C664,C672,C675)</f>
        <v>64845</v>
      </c>
    </row>
    <row r="550" s="55" customFormat="1" ht="12" spans="1:3">
      <c r="A550" s="6">
        <v>20801</v>
      </c>
      <c r="B550" s="116" t="s">
        <v>479</v>
      </c>
      <c r="C550" s="119">
        <f>SUM(C551:C568)</f>
        <v>6549</v>
      </c>
    </row>
    <row r="551" s="55" customFormat="1" ht="12" spans="1:3">
      <c r="A551" s="6">
        <v>2080101</v>
      </c>
      <c r="B551" s="6" t="s">
        <v>110</v>
      </c>
      <c r="C551" s="119">
        <v>4794</v>
      </c>
    </row>
    <row r="552" s="55" customFormat="1" ht="12" spans="1:3">
      <c r="A552" s="6">
        <v>2080102</v>
      </c>
      <c r="B552" s="6" t="s">
        <v>111</v>
      </c>
      <c r="C552" s="119">
        <v>0</v>
      </c>
    </row>
    <row r="553" s="55" customFormat="1" ht="12" spans="1:3">
      <c r="A553" s="6">
        <v>2080103</v>
      </c>
      <c r="B553" s="6" t="s">
        <v>112</v>
      </c>
      <c r="C553" s="119">
        <v>0</v>
      </c>
    </row>
    <row r="554" s="55" customFormat="1" ht="12" spans="1:3">
      <c r="A554" s="6">
        <v>2080104</v>
      </c>
      <c r="B554" s="6" t="s">
        <v>480</v>
      </c>
      <c r="C554" s="119">
        <v>0</v>
      </c>
    </row>
    <row r="555" s="55" customFormat="1" ht="12" spans="1:3">
      <c r="A555" s="6">
        <v>2080105</v>
      </c>
      <c r="B555" s="6" t="s">
        <v>481</v>
      </c>
      <c r="C555" s="119">
        <v>0</v>
      </c>
    </row>
    <row r="556" s="55" customFormat="1" ht="12" spans="1:3">
      <c r="A556" s="6">
        <v>2080106</v>
      </c>
      <c r="B556" s="6" t="s">
        <v>482</v>
      </c>
      <c r="C556" s="119">
        <v>0</v>
      </c>
    </row>
    <row r="557" s="55" customFormat="1" ht="12" spans="1:3">
      <c r="A557" s="6">
        <v>2080107</v>
      </c>
      <c r="B557" s="6" t="s">
        <v>483</v>
      </c>
      <c r="C557" s="119">
        <v>0</v>
      </c>
    </row>
    <row r="558" s="55" customFormat="1" ht="12" spans="1:3">
      <c r="A558" s="6">
        <v>2080108</v>
      </c>
      <c r="B558" s="6" t="s">
        <v>151</v>
      </c>
      <c r="C558" s="119">
        <v>0</v>
      </c>
    </row>
    <row r="559" s="55" customFormat="1" ht="12" spans="1:3">
      <c r="A559" s="6">
        <v>2080109</v>
      </c>
      <c r="B559" s="6" t="s">
        <v>484</v>
      </c>
      <c r="C559" s="119">
        <v>1515</v>
      </c>
    </row>
    <row r="560" s="55" customFormat="1" ht="12" spans="1:3">
      <c r="A560" s="6">
        <v>2080110</v>
      </c>
      <c r="B560" s="6" t="s">
        <v>485</v>
      </c>
      <c r="C560" s="119">
        <v>0</v>
      </c>
    </row>
    <row r="561" s="55" customFormat="1" ht="12" spans="1:3">
      <c r="A561" s="6">
        <v>2080111</v>
      </c>
      <c r="B561" s="6" t="s">
        <v>486</v>
      </c>
      <c r="C561" s="119">
        <v>0</v>
      </c>
    </row>
    <row r="562" s="55" customFormat="1" ht="12" spans="1:3">
      <c r="A562" s="6">
        <v>2080112</v>
      </c>
      <c r="B562" s="6" t="s">
        <v>487</v>
      </c>
      <c r="C562" s="119">
        <v>0</v>
      </c>
    </row>
    <row r="563" s="55" customFormat="1" ht="12" spans="1:3">
      <c r="A563" s="6">
        <v>2080113</v>
      </c>
      <c r="B563" s="6" t="s">
        <v>488</v>
      </c>
      <c r="C563" s="119">
        <v>0</v>
      </c>
    </row>
    <row r="564" s="55" customFormat="1" ht="12" spans="1:3">
      <c r="A564" s="6">
        <v>2080114</v>
      </c>
      <c r="B564" s="6" t="s">
        <v>489</v>
      </c>
      <c r="C564" s="119">
        <v>0</v>
      </c>
    </row>
    <row r="565" s="55" customFormat="1" ht="12" spans="1:3">
      <c r="A565" s="6">
        <v>2080115</v>
      </c>
      <c r="B565" s="6" t="s">
        <v>490</v>
      </c>
      <c r="C565" s="119">
        <v>0</v>
      </c>
    </row>
    <row r="566" s="55" customFormat="1" ht="12" spans="1:3">
      <c r="A566" s="6">
        <v>2080116</v>
      </c>
      <c r="B566" s="6" t="s">
        <v>491</v>
      </c>
      <c r="C566" s="119">
        <v>0</v>
      </c>
    </row>
    <row r="567" s="55" customFormat="1" ht="12" spans="1:3">
      <c r="A567" s="6">
        <v>2080150</v>
      </c>
      <c r="B567" s="6" t="s">
        <v>119</v>
      </c>
      <c r="C567" s="119">
        <v>0</v>
      </c>
    </row>
    <row r="568" s="55" customFormat="1" ht="12" spans="1:3">
      <c r="A568" s="6">
        <v>2080199</v>
      </c>
      <c r="B568" s="6" t="s">
        <v>492</v>
      </c>
      <c r="C568" s="119">
        <v>240</v>
      </c>
    </row>
    <row r="569" s="55" customFormat="1" ht="12" spans="1:3">
      <c r="A569" s="6">
        <v>20802</v>
      </c>
      <c r="B569" s="116" t="s">
        <v>493</v>
      </c>
      <c r="C569" s="119">
        <f>SUM(C570:C576)</f>
        <v>1587</v>
      </c>
    </row>
    <row r="570" s="55" customFormat="1" ht="12" spans="1:3">
      <c r="A570" s="6">
        <v>2080201</v>
      </c>
      <c r="B570" s="6" t="s">
        <v>110</v>
      </c>
      <c r="C570" s="119">
        <v>725</v>
      </c>
    </row>
    <row r="571" s="55" customFormat="1" ht="12" spans="1:3">
      <c r="A571" s="6">
        <v>2080202</v>
      </c>
      <c r="B571" s="6" t="s">
        <v>111</v>
      </c>
      <c r="C571" s="119">
        <v>0</v>
      </c>
    </row>
    <row r="572" s="55" customFormat="1" ht="12" spans="1:3">
      <c r="A572" s="6">
        <v>2080203</v>
      </c>
      <c r="B572" s="6" t="s">
        <v>112</v>
      </c>
      <c r="C572" s="119">
        <v>0</v>
      </c>
    </row>
    <row r="573" s="55" customFormat="1" ht="12" spans="1:3">
      <c r="A573" s="6">
        <v>2080206</v>
      </c>
      <c r="B573" s="6" t="s">
        <v>494</v>
      </c>
      <c r="C573" s="119">
        <v>0</v>
      </c>
    </row>
    <row r="574" s="55" customFormat="1" ht="12" spans="1:3">
      <c r="A574" s="6">
        <v>2080207</v>
      </c>
      <c r="B574" s="6" t="s">
        <v>495</v>
      </c>
      <c r="C574" s="119">
        <v>0</v>
      </c>
    </row>
    <row r="575" s="55" customFormat="1" ht="12" spans="1:3">
      <c r="A575" s="6">
        <v>2080208</v>
      </c>
      <c r="B575" s="6" t="s">
        <v>496</v>
      </c>
      <c r="C575" s="119">
        <v>849</v>
      </c>
    </row>
    <row r="576" s="55" customFormat="1" ht="12" spans="1:3">
      <c r="A576" s="6">
        <v>2080299</v>
      </c>
      <c r="B576" s="6" t="s">
        <v>497</v>
      </c>
      <c r="C576" s="119">
        <v>13</v>
      </c>
    </row>
    <row r="577" s="55" customFormat="1" ht="12" spans="1:3">
      <c r="A577" s="6">
        <v>20804</v>
      </c>
      <c r="B577" s="116" t="s">
        <v>498</v>
      </c>
      <c r="C577" s="119">
        <f>C578</f>
        <v>0</v>
      </c>
    </row>
    <row r="578" s="55" customFormat="1" ht="12" spans="1:3">
      <c r="A578" s="6">
        <v>2080402</v>
      </c>
      <c r="B578" s="6" t="s">
        <v>499</v>
      </c>
      <c r="C578" s="119">
        <v>0</v>
      </c>
    </row>
    <row r="579" s="55" customFormat="1" ht="12" spans="1:3">
      <c r="A579" s="6">
        <v>20805</v>
      </c>
      <c r="B579" s="116" t="s">
        <v>500</v>
      </c>
      <c r="C579" s="119">
        <f>SUM(C580:C587)</f>
        <v>18607</v>
      </c>
    </row>
    <row r="580" s="55" customFormat="1" ht="12" spans="1:3">
      <c r="A580" s="6">
        <v>2080501</v>
      </c>
      <c r="B580" s="6" t="s">
        <v>501</v>
      </c>
      <c r="C580" s="119">
        <v>98</v>
      </c>
    </row>
    <row r="581" s="55" customFormat="1" ht="12" spans="1:3">
      <c r="A581" s="6">
        <v>2080502</v>
      </c>
      <c r="B581" s="6" t="s">
        <v>502</v>
      </c>
      <c r="C581" s="119">
        <v>6</v>
      </c>
    </row>
    <row r="582" s="55" customFormat="1" ht="12" spans="1:3">
      <c r="A582" s="6">
        <v>2080503</v>
      </c>
      <c r="B582" s="6" t="s">
        <v>503</v>
      </c>
      <c r="C582" s="119">
        <v>0</v>
      </c>
    </row>
    <row r="583" s="55" customFormat="1" ht="12" spans="1:3">
      <c r="A583" s="6">
        <v>2080505</v>
      </c>
      <c r="B583" s="6" t="s">
        <v>504</v>
      </c>
      <c r="C583" s="119">
        <v>6900</v>
      </c>
    </row>
    <row r="584" s="55" customFormat="1" ht="12" spans="1:3">
      <c r="A584" s="6">
        <v>2080506</v>
      </c>
      <c r="B584" s="6" t="s">
        <v>505</v>
      </c>
      <c r="C584" s="119">
        <v>2640</v>
      </c>
    </row>
    <row r="585" s="55" customFormat="1" ht="12" spans="1:3">
      <c r="A585" s="6">
        <v>2080507</v>
      </c>
      <c r="B585" s="6" t="s">
        <v>506</v>
      </c>
      <c r="C585" s="119">
        <v>6148</v>
      </c>
    </row>
    <row r="586" s="55" customFormat="1" ht="12" spans="1:3">
      <c r="A586" s="6">
        <v>2080508</v>
      </c>
      <c r="B586" s="6" t="s">
        <v>507</v>
      </c>
      <c r="C586" s="119">
        <v>1</v>
      </c>
    </row>
    <row r="587" s="55" customFormat="1" ht="12" spans="1:3">
      <c r="A587" s="6">
        <v>2080599</v>
      </c>
      <c r="B587" s="6" t="s">
        <v>508</v>
      </c>
      <c r="C587" s="119">
        <v>2814</v>
      </c>
    </row>
    <row r="588" s="55" customFormat="1" ht="12" spans="1:3">
      <c r="A588" s="6">
        <v>20806</v>
      </c>
      <c r="B588" s="116" t="s">
        <v>509</v>
      </c>
      <c r="C588" s="119">
        <f>SUM(C589:C591)</f>
        <v>0</v>
      </c>
    </row>
    <row r="589" s="55" customFormat="1" ht="12" spans="1:3">
      <c r="A589" s="6">
        <v>2080601</v>
      </c>
      <c r="B589" s="6" t="s">
        <v>510</v>
      </c>
      <c r="C589" s="119">
        <v>0</v>
      </c>
    </row>
    <row r="590" s="55" customFormat="1" ht="12" spans="1:3">
      <c r="A590" s="6">
        <v>2080602</v>
      </c>
      <c r="B590" s="6" t="s">
        <v>511</v>
      </c>
      <c r="C590" s="119">
        <v>0</v>
      </c>
    </row>
    <row r="591" s="55" customFormat="1" ht="12" spans="1:3">
      <c r="A591" s="6">
        <v>2080699</v>
      </c>
      <c r="B591" s="6" t="s">
        <v>512</v>
      </c>
      <c r="C591" s="119">
        <v>0</v>
      </c>
    </row>
    <row r="592" s="55" customFormat="1" ht="12" spans="1:3">
      <c r="A592" s="6">
        <v>20807</v>
      </c>
      <c r="B592" s="116" t="s">
        <v>513</v>
      </c>
      <c r="C592" s="119">
        <f>SUM(C593:C601)</f>
        <v>2833</v>
      </c>
    </row>
    <row r="593" s="55" customFormat="1" ht="12" spans="1:3">
      <c r="A593" s="6">
        <v>2080701</v>
      </c>
      <c r="B593" s="6" t="s">
        <v>514</v>
      </c>
      <c r="C593" s="119">
        <v>0</v>
      </c>
    </row>
    <row r="594" s="55" customFormat="1" ht="12" spans="1:3">
      <c r="A594" s="6">
        <v>2080702</v>
      </c>
      <c r="B594" s="6" t="s">
        <v>515</v>
      </c>
      <c r="C594" s="119">
        <v>0</v>
      </c>
    </row>
    <row r="595" s="55" customFormat="1" ht="12" spans="1:3">
      <c r="A595" s="6">
        <v>2080704</v>
      </c>
      <c r="B595" s="6" t="s">
        <v>516</v>
      </c>
      <c r="C595" s="119">
        <v>0</v>
      </c>
    </row>
    <row r="596" s="55" customFormat="1" ht="12" spans="1:3">
      <c r="A596" s="6">
        <v>2080705</v>
      </c>
      <c r="B596" s="6" t="s">
        <v>517</v>
      </c>
      <c r="C596" s="119">
        <v>0</v>
      </c>
    </row>
    <row r="597" s="55" customFormat="1" ht="12" spans="1:3">
      <c r="A597" s="6">
        <v>2080709</v>
      </c>
      <c r="B597" s="6" t="s">
        <v>518</v>
      </c>
      <c r="C597" s="119">
        <v>0</v>
      </c>
    </row>
    <row r="598" s="55" customFormat="1" ht="12" spans="1:3">
      <c r="A598" s="6">
        <v>2080711</v>
      </c>
      <c r="B598" s="6" t="s">
        <v>519</v>
      </c>
      <c r="C598" s="119">
        <v>0</v>
      </c>
    </row>
    <row r="599" s="55" customFormat="1" ht="12" spans="1:3">
      <c r="A599" s="6">
        <v>2080712</v>
      </c>
      <c r="B599" s="6" t="s">
        <v>520</v>
      </c>
      <c r="C599" s="119">
        <v>0</v>
      </c>
    </row>
    <row r="600" s="55" customFormat="1" ht="12" spans="1:3">
      <c r="A600" s="6">
        <v>2080713</v>
      </c>
      <c r="B600" s="6" t="s">
        <v>521</v>
      </c>
      <c r="C600" s="119">
        <v>0</v>
      </c>
    </row>
    <row r="601" s="55" customFormat="1" ht="12" spans="1:3">
      <c r="A601" s="6">
        <v>2080799</v>
      </c>
      <c r="B601" s="6" t="s">
        <v>522</v>
      </c>
      <c r="C601" s="119">
        <v>2833</v>
      </c>
    </row>
    <row r="602" s="55" customFormat="1" ht="12" spans="1:3">
      <c r="A602" s="6">
        <v>20808</v>
      </c>
      <c r="B602" s="116" t="s">
        <v>523</v>
      </c>
      <c r="C602" s="119">
        <f>SUM(C603:C610)</f>
        <v>6881</v>
      </c>
    </row>
    <row r="603" s="55" customFormat="1" ht="12" spans="1:3">
      <c r="A603" s="6">
        <v>2080801</v>
      </c>
      <c r="B603" s="6" t="s">
        <v>524</v>
      </c>
      <c r="C603" s="119">
        <v>2783</v>
      </c>
    </row>
    <row r="604" s="55" customFormat="1" ht="12" spans="1:3">
      <c r="A604" s="6">
        <v>2080802</v>
      </c>
      <c r="B604" s="6" t="s">
        <v>525</v>
      </c>
      <c r="C604" s="119">
        <v>0</v>
      </c>
    </row>
    <row r="605" s="55" customFormat="1" ht="12" spans="1:3">
      <c r="A605" s="6">
        <v>2080803</v>
      </c>
      <c r="B605" s="6" t="s">
        <v>526</v>
      </c>
      <c r="C605" s="119">
        <v>0</v>
      </c>
    </row>
    <row r="606" s="55" customFormat="1" ht="12" spans="1:3">
      <c r="A606" s="6">
        <v>2080805</v>
      </c>
      <c r="B606" s="6" t="s">
        <v>527</v>
      </c>
      <c r="C606" s="119">
        <v>735</v>
      </c>
    </row>
    <row r="607" s="55" customFormat="1" ht="12" spans="1:3">
      <c r="A607" s="6">
        <v>2080806</v>
      </c>
      <c r="B607" s="6" t="s">
        <v>528</v>
      </c>
      <c r="C607" s="119">
        <v>23</v>
      </c>
    </row>
    <row r="608" s="55" customFormat="1" ht="12" spans="1:3">
      <c r="A608" s="6">
        <v>2080807</v>
      </c>
      <c r="B608" s="6" t="s">
        <v>529</v>
      </c>
      <c r="C608" s="119">
        <v>0</v>
      </c>
    </row>
    <row r="609" s="55" customFormat="1" ht="12" spans="1:3">
      <c r="A609" s="6">
        <v>2080808</v>
      </c>
      <c r="B609" s="6" t="s">
        <v>530</v>
      </c>
      <c r="C609" s="119">
        <v>70</v>
      </c>
    </row>
    <row r="610" s="55" customFormat="1" ht="12" spans="1:3">
      <c r="A610" s="6">
        <v>2080899</v>
      </c>
      <c r="B610" s="6" t="s">
        <v>531</v>
      </c>
      <c r="C610" s="119">
        <v>3270</v>
      </c>
    </row>
    <row r="611" s="55" customFormat="1" ht="12" spans="1:3">
      <c r="A611" s="6">
        <v>20809</v>
      </c>
      <c r="B611" s="116" t="s">
        <v>532</v>
      </c>
      <c r="C611" s="119">
        <f>SUM(C612:C617)</f>
        <v>301</v>
      </c>
    </row>
    <row r="612" s="55" customFormat="1" ht="12" spans="1:3">
      <c r="A612" s="6">
        <v>2080901</v>
      </c>
      <c r="B612" s="6" t="s">
        <v>533</v>
      </c>
      <c r="C612" s="119">
        <v>112</v>
      </c>
    </row>
    <row r="613" s="55" customFormat="1" ht="12" spans="1:3">
      <c r="A613" s="6">
        <v>2080902</v>
      </c>
      <c r="B613" s="6" t="s">
        <v>534</v>
      </c>
      <c r="C613" s="119">
        <v>89</v>
      </c>
    </row>
    <row r="614" s="55" customFormat="1" ht="12" spans="1:3">
      <c r="A614" s="6">
        <v>2080903</v>
      </c>
      <c r="B614" s="6" t="s">
        <v>535</v>
      </c>
      <c r="C614" s="119">
        <v>7</v>
      </c>
    </row>
    <row r="615" s="55" customFormat="1" ht="12" spans="1:3">
      <c r="A615" s="6">
        <v>2080904</v>
      </c>
      <c r="B615" s="6" t="s">
        <v>536</v>
      </c>
      <c r="C615" s="119">
        <v>4</v>
      </c>
    </row>
    <row r="616" s="55" customFormat="1" ht="12" spans="1:3">
      <c r="A616" s="6">
        <v>2080905</v>
      </c>
      <c r="B616" s="6" t="s">
        <v>537</v>
      </c>
      <c r="C616" s="119">
        <v>27</v>
      </c>
    </row>
    <row r="617" s="55" customFormat="1" ht="12" spans="1:3">
      <c r="A617" s="6">
        <v>2080999</v>
      </c>
      <c r="B617" s="6" t="s">
        <v>538</v>
      </c>
      <c r="C617" s="119">
        <v>62</v>
      </c>
    </row>
    <row r="618" s="55" customFormat="1" ht="12" spans="1:3">
      <c r="A618" s="6">
        <v>20810</v>
      </c>
      <c r="B618" s="116" t="s">
        <v>539</v>
      </c>
      <c r="C618" s="119">
        <f>SUM(C619:C625)</f>
        <v>1543</v>
      </c>
    </row>
    <row r="619" s="55" customFormat="1" ht="12" spans="1:3">
      <c r="A619" s="6">
        <v>2081001</v>
      </c>
      <c r="B619" s="6" t="s">
        <v>540</v>
      </c>
      <c r="C619" s="119">
        <v>221</v>
      </c>
    </row>
    <row r="620" s="55" customFormat="1" ht="12" spans="1:3">
      <c r="A620" s="6">
        <v>2081002</v>
      </c>
      <c r="B620" s="6" t="s">
        <v>541</v>
      </c>
      <c r="C620" s="119">
        <v>664</v>
      </c>
    </row>
    <row r="621" s="55" customFormat="1" ht="12" spans="1:3">
      <c r="A621" s="6">
        <v>2081003</v>
      </c>
      <c r="B621" s="6" t="s">
        <v>542</v>
      </c>
      <c r="C621" s="119">
        <v>0</v>
      </c>
    </row>
    <row r="622" s="55" customFormat="1" ht="12" spans="1:3">
      <c r="A622" s="6">
        <v>2081004</v>
      </c>
      <c r="B622" s="6" t="s">
        <v>543</v>
      </c>
      <c r="C622" s="119">
        <v>141</v>
      </c>
    </row>
    <row r="623" s="55" customFormat="1" ht="12" spans="1:3">
      <c r="A623" s="6">
        <v>2081005</v>
      </c>
      <c r="B623" s="6" t="s">
        <v>544</v>
      </c>
      <c r="C623" s="119">
        <v>342</v>
      </c>
    </row>
    <row r="624" s="55" customFormat="1" ht="12" spans="1:3">
      <c r="A624" s="6">
        <v>2081006</v>
      </c>
      <c r="B624" s="6" t="s">
        <v>545</v>
      </c>
      <c r="C624" s="119">
        <v>171</v>
      </c>
    </row>
    <row r="625" s="55" customFormat="1" ht="12" spans="1:3">
      <c r="A625" s="6">
        <v>2081099</v>
      </c>
      <c r="B625" s="6" t="s">
        <v>546</v>
      </c>
      <c r="C625" s="119">
        <v>4</v>
      </c>
    </row>
    <row r="626" s="55" customFormat="1" ht="12" spans="1:3">
      <c r="A626" s="6">
        <v>20811</v>
      </c>
      <c r="B626" s="116" t="s">
        <v>547</v>
      </c>
      <c r="C626" s="119">
        <f>SUM(C627:C634)</f>
        <v>1464</v>
      </c>
    </row>
    <row r="627" s="55" customFormat="1" ht="12" spans="1:3">
      <c r="A627" s="6">
        <v>2081101</v>
      </c>
      <c r="B627" s="6" t="s">
        <v>110</v>
      </c>
      <c r="C627" s="119">
        <v>187</v>
      </c>
    </row>
    <row r="628" s="55" customFormat="1" ht="12" spans="1:3">
      <c r="A628" s="6">
        <v>2081102</v>
      </c>
      <c r="B628" s="6" t="s">
        <v>111</v>
      </c>
      <c r="C628" s="119">
        <v>0</v>
      </c>
    </row>
    <row r="629" s="55" customFormat="1" ht="12" spans="1:3">
      <c r="A629" s="6">
        <v>2081103</v>
      </c>
      <c r="B629" s="6" t="s">
        <v>112</v>
      </c>
      <c r="C629" s="119">
        <v>0</v>
      </c>
    </row>
    <row r="630" s="55" customFormat="1" ht="12" spans="1:3">
      <c r="A630" s="6">
        <v>2081104</v>
      </c>
      <c r="B630" s="6" t="s">
        <v>548</v>
      </c>
      <c r="C630" s="119">
        <v>43</v>
      </c>
    </row>
    <row r="631" s="55" customFormat="1" ht="12" spans="1:3">
      <c r="A631" s="6">
        <v>2081105</v>
      </c>
      <c r="B631" s="6" t="s">
        <v>549</v>
      </c>
      <c r="C631" s="119">
        <v>121</v>
      </c>
    </row>
    <row r="632" s="55" customFormat="1" ht="12" spans="1:3">
      <c r="A632" s="6">
        <v>2081106</v>
      </c>
      <c r="B632" s="6" t="s">
        <v>550</v>
      </c>
      <c r="C632" s="119">
        <v>28</v>
      </c>
    </row>
    <row r="633" s="55" customFormat="1" ht="12" spans="1:3">
      <c r="A633" s="6">
        <v>2081107</v>
      </c>
      <c r="B633" s="6" t="s">
        <v>551</v>
      </c>
      <c r="C633" s="119">
        <v>789</v>
      </c>
    </row>
    <row r="634" s="55" customFormat="1" ht="12" spans="1:3">
      <c r="A634" s="6">
        <v>2081199</v>
      </c>
      <c r="B634" s="6" t="s">
        <v>552</v>
      </c>
      <c r="C634" s="119">
        <v>296</v>
      </c>
    </row>
    <row r="635" s="55" customFormat="1" ht="12" spans="1:3">
      <c r="A635" s="6">
        <v>20816</v>
      </c>
      <c r="B635" s="116" t="s">
        <v>553</v>
      </c>
      <c r="C635" s="119">
        <f>SUM(C636:C640)</f>
        <v>81</v>
      </c>
    </row>
    <row r="636" s="55" customFormat="1" ht="12" spans="1:3">
      <c r="A636" s="6">
        <v>2081601</v>
      </c>
      <c r="B636" s="6" t="s">
        <v>110</v>
      </c>
      <c r="C636" s="119">
        <v>81</v>
      </c>
    </row>
    <row r="637" s="55" customFormat="1" ht="12" spans="1:3">
      <c r="A637" s="6">
        <v>2081602</v>
      </c>
      <c r="B637" s="6" t="s">
        <v>111</v>
      </c>
      <c r="C637" s="119">
        <v>0</v>
      </c>
    </row>
    <row r="638" s="55" customFormat="1" ht="12" spans="1:3">
      <c r="A638" s="6">
        <v>2081603</v>
      </c>
      <c r="B638" s="6" t="s">
        <v>112</v>
      </c>
      <c r="C638" s="119">
        <v>0</v>
      </c>
    </row>
    <row r="639" s="55" customFormat="1" ht="12" spans="1:3">
      <c r="A639" s="81">
        <v>2081650</v>
      </c>
      <c r="B639" s="81" t="s">
        <v>119</v>
      </c>
      <c r="C639" s="119">
        <v>0</v>
      </c>
    </row>
    <row r="640" s="55" customFormat="1" ht="12" spans="1:3">
      <c r="A640" s="6">
        <v>2081699</v>
      </c>
      <c r="B640" s="6" t="s">
        <v>554</v>
      </c>
      <c r="C640" s="119">
        <v>0</v>
      </c>
    </row>
    <row r="641" s="55" customFormat="1" ht="12" spans="1:3">
      <c r="A641" s="6">
        <v>20819</v>
      </c>
      <c r="B641" s="116" t="s">
        <v>555</v>
      </c>
      <c r="C641" s="119">
        <f>SUM(C642:C643)</f>
        <v>4207</v>
      </c>
    </row>
    <row r="642" s="55" customFormat="1" ht="12" spans="1:3">
      <c r="A642" s="6">
        <v>2081901</v>
      </c>
      <c r="B642" s="6" t="s">
        <v>556</v>
      </c>
      <c r="C642" s="119">
        <v>467</v>
      </c>
    </row>
    <row r="643" s="55" customFormat="1" ht="12" spans="1:3">
      <c r="A643" s="6">
        <v>2081902</v>
      </c>
      <c r="B643" s="6" t="s">
        <v>557</v>
      </c>
      <c r="C643" s="119">
        <v>3740</v>
      </c>
    </row>
    <row r="644" s="55" customFormat="1" ht="12" spans="1:3">
      <c r="A644" s="6">
        <v>20820</v>
      </c>
      <c r="B644" s="116" t="s">
        <v>558</v>
      </c>
      <c r="C644" s="119">
        <f>SUM(C645:C646)</f>
        <v>418</v>
      </c>
    </row>
    <row r="645" s="55" customFormat="1" ht="12" spans="1:3">
      <c r="A645" s="6">
        <v>2082001</v>
      </c>
      <c r="B645" s="6" t="s">
        <v>559</v>
      </c>
      <c r="C645" s="119">
        <v>410</v>
      </c>
    </row>
    <row r="646" s="55" customFormat="1" ht="12" spans="1:3">
      <c r="A646" s="6">
        <v>2082002</v>
      </c>
      <c r="B646" s="6" t="s">
        <v>560</v>
      </c>
      <c r="C646" s="119">
        <v>8</v>
      </c>
    </row>
    <row r="647" s="55" customFormat="1" ht="12" spans="1:3">
      <c r="A647" s="6">
        <v>20821</v>
      </c>
      <c r="B647" s="116" t="s">
        <v>561</v>
      </c>
      <c r="C647" s="119">
        <f>SUM(C648:C649)</f>
        <v>1753</v>
      </c>
    </row>
    <row r="648" s="55" customFormat="1" ht="12" spans="1:3">
      <c r="A648" s="6">
        <v>2082101</v>
      </c>
      <c r="B648" s="6" t="s">
        <v>562</v>
      </c>
      <c r="C648" s="119">
        <v>40</v>
      </c>
    </row>
    <row r="649" s="55" customFormat="1" ht="12" spans="1:3">
      <c r="A649" s="6">
        <v>2082102</v>
      </c>
      <c r="B649" s="6" t="s">
        <v>563</v>
      </c>
      <c r="C649" s="119">
        <v>1713</v>
      </c>
    </row>
    <row r="650" s="55" customFormat="1" ht="12" spans="1:3">
      <c r="A650" s="6">
        <v>20824</v>
      </c>
      <c r="B650" s="116" t="s">
        <v>564</v>
      </c>
      <c r="C650" s="119">
        <f>SUM(C651:C652)</f>
        <v>0</v>
      </c>
    </row>
    <row r="651" s="55" customFormat="1" ht="12" spans="1:3">
      <c r="A651" s="6">
        <v>2082401</v>
      </c>
      <c r="B651" s="6" t="s">
        <v>565</v>
      </c>
      <c r="C651" s="119">
        <v>0</v>
      </c>
    </row>
    <row r="652" s="55" customFormat="1" ht="12" spans="1:3">
      <c r="A652" s="6">
        <v>2082402</v>
      </c>
      <c r="B652" s="6" t="s">
        <v>566</v>
      </c>
      <c r="C652" s="119">
        <v>0</v>
      </c>
    </row>
    <row r="653" s="55" customFormat="1" ht="12" spans="1:3">
      <c r="A653" s="6">
        <v>20825</v>
      </c>
      <c r="B653" s="116" t="s">
        <v>567</v>
      </c>
      <c r="C653" s="119">
        <f>SUM(C654:C655)</f>
        <v>11</v>
      </c>
    </row>
    <row r="654" s="55" customFormat="1" ht="12" spans="1:3">
      <c r="A654" s="6">
        <v>2082501</v>
      </c>
      <c r="B654" s="6" t="s">
        <v>568</v>
      </c>
      <c r="C654" s="119">
        <v>0</v>
      </c>
    </row>
    <row r="655" s="55" customFormat="1" ht="12" spans="1:3">
      <c r="A655" s="6">
        <v>2082502</v>
      </c>
      <c r="B655" s="6" t="s">
        <v>569</v>
      </c>
      <c r="C655" s="119">
        <v>11</v>
      </c>
    </row>
    <row r="656" s="55" customFormat="1" ht="12" spans="1:3">
      <c r="A656" s="6">
        <v>20826</v>
      </c>
      <c r="B656" s="116" t="s">
        <v>570</v>
      </c>
      <c r="C656" s="119">
        <f>SUM(C657:C659)</f>
        <v>10058</v>
      </c>
    </row>
    <row r="657" s="55" customFormat="1" ht="12" spans="1:3">
      <c r="A657" s="6">
        <v>2082601</v>
      </c>
      <c r="B657" s="6" t="s">
        <v>571</v>
      </c>
      <c r="C657" s="119">
        <v>0</v>
      </c>
    </row>
    <row r="658" s="55" customFormat="1" ht="12" spans="1:3">
      <c r="A658" s="6">
        <v>2082602</v>
      </c>
      <c r="B658" s="6" t="s">
        <v>572</v>
      </c>
      <c r="C658" s="119">
        <v>10058</v>
      </c>
    </row>
    <row r="659" s="55" customFormat="1" ht="12" spans="1:3">
      <c r="A659" s="6">
        <v>2082699</v>
      </c>
      <c r="B659" s="6" t="s">
        <v>573</v>
      </c>
      <c r="C659" s="119">
        <v>0</v>
      </c>
    </row>
    <row r="660" s="55" customFormat="1" ht="12" spans="1:3">
      <c r="A660" s="6">
        <v>20827</v>
      </c>
      <c r="B660" s="116" t="s">
        <v>574</v>
      </c>
      <c r="C660" s="119">
        <f>SUM(C661:C663)</f>
        <v>13</v>
      </c>
    </row>
    <row r="661" s="55" customFormat="1" ht="12" spans="1:3">
      <c r="A661" s="6">
        <v>2082701</v>
      </c>
      <c r="B661" s="6" t="s">
        <v>575</v>
      </c>
      <c r="C661" s="119">
        <v>0</v>
      </c>
    </row>
    <row r="662" s="55" customFormat="1" ht="12" spans="1:3">
      <c r="A662" s="6">
        <v>2082702</v>
      </c>
      <c r="B662" s="6" t="s">
        <v>576</v>
      </c>
      <c r="C662" s="119">
        <v>13</v>
      </c>
    </row>
    <row r="663" s="55" customFormat="1" ht="12" spans="1:3">
      <c r="A663" s="6">
        <v>2082799</v>
      </c>
      <c r="B663" s="6" t="s">
        <v>577</v>
      </c>
      <c r="C663" s="119">
        <v>0</v>
      </c>
    </row>
    <row r="664" s="55" customFormat="1" ht="12" spans="1:3">
      <c r="A664" s="6">
        <v>20828</v>
      </c>
      <c r="B664" s="116" t="s">
        <v>578</v>
      </c>
      <c r="C664" s="119">
        <f>SUM(C665:C671)</f>
        <v>363</v>
      </c>
    </row>
    <row r="665" s="55" customFormat="1" ht="12" spans="1:3">
      <c r="A665" s="6">
        <v>2082801</v>
      </c>
      <c r="B665" s="6" t="s">
        <v>110</v>
      </c>
      <c r="C665" s="119">
        <v>327</v>
      </c>
    </row>
    <row r="666" s="55" customFormat="1" ht="12" spans="1:3">
      <c r="A666" s="6">
        <v>2082802</v>
      </c>
      <c r="B666" s="6" t="s">
        <v>111</v>
      </c>
      <c r="C666" s="119">
        <v>0</v>
      </c>
    </row>
    <row r="667" s="55" customFormat="1" ht="12" spans="1:3">
      <c r="A667" s="6">
        <v>2082803</v>
      </c>
      <c r="B667" s="6" t="s">
        <v>112</v>
      </c>
      <c r="C667" s="119">
        <v>0</v>
      </c>
    </row>
    <row r="668" s="55" customFormat="1" ht="12" spans="1:3">
      <c r="A668" s="6">
        <v>2082804</v>
      </c>
      <c r="B668" s="6" t="s">
        <v>579</v>
      </c>
      <c r="C668" s="119">
        <v>0</v>
      </c>
    </row>
    <row r="669" s="55" customFormat="1" ht="12" spans="1:3">
      <c r="A669" s="6">
        <v>2082805</v>
      </c>
      <c r="B669" s="6" t="s">
        <v>580</v>
      </c>
      <c r="C669" s="119">
        <v>0</v>
      </c>
    </row>
    <row r="670" s="55" customFormat="1" ht="12" spans="1:3">
      <c r="A670" s="6">
        <v>2082850</v>
      </c>
      <c r="B670" s="6" t="s">
        <v>119</v>
      </c>
      <c r="C670" s="119">
        <v>0</v>
      </c>
    </row>
    <row r="671" s="55" customFormat="1" ht="12" spans="1:3">
      <c r="A671" s="6">
        <v>2082899</v>
      </c>
      <c r="B671" s="6" t="s">
        <v>581</v>
      </c>
      <c r="C671" s="119">
        <v>36</v>
      </c>
    </row>
    <row r="672" s="55" customFormat="1" ht="12" spans="1:3">
      <c r="A672" s="6">
        <v>20830</v>
      </c>
      <c r="B672" s="116" t="s">
        <v>582</v>
      </c>
      <c r="C672" s="119">
        <f>SUM(C673:C674)</f>
        <v>0</v>
      </c>
    </row>
    <row r="673" s="55" customFormat="1" ht="12" spans="1:3">
      <c r="A673" s="6">
        <v>2083001</v>
      </c>
      <c r="B673" s="6" t="s">
        <v>583</v>
      </c>
      <c r="C673" s="119">
        <v>0</v>
      </c>
    </row>
    <row r="674" s="55" customFormat="1" ht="12" spans="1:3">
      <c r="A674" s="6">
        <v>2083099</v>
      </c>
      <c r="B674" s="6" t="s">
        <v>584</v>
      </c>
      <c r="C674" s="119">
        <v>0</v>
      </c>
    </row>
    <row r="675" s="55" customFormat="1" ht="12" spans="1:3">
      <c r="A675" s="6">
        <v>20899</v>
      </c>
      <c r="B675" s="116" t="s">
        <v>585</v>
      </c>
      <c r="C675" s="119">
        <f>C676</f>
        <v>8176</v>
      </c>
    </row>
    <row r="676" s="55" customFormat="1" ht="12" spans="1:3">
      <c r="A676" s="6">
        <v>2089999</v>
      </c>
      <c r="B676" s="6" t="s">
        <v>586</v>
      </c>
      <c r="C676" s="119">
        <v>8176</v>
      </c>
    </row>
    <row r="677" s="55" customFormat="1" ht="12" spans="1:3">
      <c r="A677" s="6">
        <v>210</v>
      </c>
      <c r="B677" s="116" t="s">
        <v>587</v>
      </c>
      <c r="C677" s="119">
        <f>SUM(C678,C683,C698,C702,C714,C717,C721,C726,C730,C734,C737,C746,C748)</f>
        <v>26178</v>
      </c>
    </row>
    <row r="678" s="55" customFormat="1" ht="12" spans="1:3">
      <c r="A678" s="6">
        <v>21001</v>
      </c>
      <c r="B678" s="116" t="s">
        <v>588</v>
      </c>
      <c r="C678" s="119">
        <f>SUM(C679:C682)</f>
        <v>889</v>
      </c>
    </row>
    <row r="679" s="55" customFormat="1" ht="12" spans="1:3">
      <c r="A679" s="6">
        <v>2100101</v>
      </c>
      <c r="B679" s="6" t="s">
        <v>110</v>
      </c>
      <c r="C679" s="119">
        <v>884</v>
      </c>
    </row>
    <row r="680" s="55" customFormat="1" ht="12" spans="1:3">
      <c r="A680" s="6">
        <v>2100102</v>
      </c>
      <c r="B680" s="6" t="s">
        <v>111</v>
      </c>
      <c r="C680" s="119">
        <v>0</v>
      </c>
    </row>
    <row r="681" s="55" customFormat="1" ht="12" spans="1:3">
      <c r="A681" s="6">
        <v>2100103</v>
      </c>
      <c r="B681" s="6" t="s">
        <v>112</v>
      </c>
      <c r="C681" s="119">
        <v>0</v>
      </c>
    </row>
    <row r="682" s="55" customFormat="1" ht="12" spans="1:3">
      <c r="A682" s="6">
        <v>2100199</v>
      </c>
      <c r="B682" s="6" t="s">
        <v>589</v>
      </c>
      <c r="C682" s="119">
        <v>5</v>
      </c>
    </row>
    <row r="683" s="55" customFormat="1" ht="12" spans="1:3">
      <c r="A683" s="6">
        <v>21002</v>
      </c>
      <c r="B683" s="116" t="s">
        <v>590</v>
      </c>
      <c r="C683" s="119">
        <f>SUM(C684:C697)</f>
        <v>1158</v>
      </c>
    </row>
    <row r="684" s="55" customFormat="1" ht="12" spans="1:3">
      <c r="A684" s="6">
        <v>2100201</v>
      </c>
      <c r="B684" s="6" t="s">
        <v>591</v>
      </c>
      <c r="C684" s="119">
        <v>691</v>
      </c>
    </row>
    <row r="685" s="55" customFormat="1" ht="12" spans="1:3">
      <c r="A685" s="6">
        <v>2100202</v>
      </c>
      <c r="B685" s="6" t="s">
        <v>592</v>
      </c>
      <c r="C685" s="119">
        <v>52</v>
      </c>
    </row>
    <row r="686" s="55" customFormat="1" ht="12" spans="1:3">
      <c r="A686" s="6">
        <v>2100203</v>
      </c>
      <c r="B686" s="6" t="s">
        <v>593</v>
      </c>
      <c r="C686" s="119">
        <v>0</v>
      </c>
    </row>
    <row r="687" s="55" customFormat="1" ht="12" spans="1:3">
      <c r="A687" s="6">
        <v>2100204</v>
      </c>
      <c r="B687" s="6" t="s">
        <v>594</v>
      </c>
      <c r="C687" s="119">
        <v>0</v>
      </c>
    </row>
    <row r="688" s="55" customFormat="1" ht="12" spans="1:3">
      <c r="A688" s="6">
        <v>2100205</v>
      </c>
      <c r="B688" s="6" t="s">
        <v>595</v>
      </c>
      <c r="C688" s="119">
        <v>0</v>
      </c>
    </row>
    <row r="689" s="55" customFormat="1" ht="12" spans="1:3">
      <c r="A689" s="6">
        <v>2100206</v>
      </c>
      <c r="B689" s="6" t="s">
        <v>596</v>
      </c>
      <c r="C689" s="119">
        <v>14</v>
      </c>
    </row>
    <row r="690" s="55" customFormat="1" ht="12" spans="1:3">
      <c r="A690" s="6">
        <v>2100207</v>
      </c>
      <c r="B690" s="6" t="s">
        <v>597</v>
      </c>
      <c r="C690" s="119">
        <v>0</v>
      </c>
    </row>
    <row r="691" s="55" customFormat="1" ht="12" spans="1:3">
      <c r="A691" s="6">
        <v>2100208</v>
      </c>
      <c r="B691" s="6" t="s">
        <v>598</v>
      </c>
      <c r="C691" s="119">
        <v>0</v>
      </c>
    </row>
    <row r="692" s="55" customFormat="1" ht="12" spans="1:3">
      <c r="A692" s="6">
        <v>2100209</v>
      </c>
      <c r="B692" s="6" t="s">
        <v>599</v>
      </c>
      <c r="C692" s="119">
        <v>0</v>
      </c>
    </row>
    <row r="693" s="55" customFormat="1" ht="12" spans="1:3">
      <c r="A693" s="6">
        <v>2100210</v>
      </c>
      <c r="B693" s="6" t="s">
        <v>600</v>
      </c>
      <c r="C693" s="119">
        <v>10</v>
      </c>
    </row>
    <row r="694" s="55" customFormat="1" ht="12" spans="1:3">
      <c r="A694" s="6">
        <v>2100211</v>
      </c>
      <c r="B694" s="6" t="s">
        <v>601</v>
      </c>
      <c r="C694" s="119">
        <v>0</v>
      </c>
    </row>
    <row r="695" s="55" customFormat="1" ht="12" spans="1:3">
      <c r="A695" s="6">
        <v>2100212</v>
      </c>
      <c r="B695" s="6" t="s">
        <v>602</v>
      </c>
      <c r="C695" s="119">
        <v>0</v>
      </c>
    </row>
    <row r="696" s="55" customFormat="1" ht="12" spans="1:3">
      <c r="A696" s="6">
        <v>2100213</v>
      </c>
      <c r="B696" s="6" t="s">
        <v>603</v>
      </c>
      <c r="C696" s="119">
        <v>0</v>
      </c>
    </row>
    <row r="697" s="55" customFormat="1" ht="12" spans="1:3">
      <c r="A697" s="6">
        <v>2100299</v>
      </c>
      <c r="B697" s="6" t="s">
        <v>604</v>
      </c>
      <c r="C697" s="119">
        <v>391</v>
      </c>
    </row>
    <row r="698" s="55" customFormat="1" ht="12" spans="1:3">
      <c r="A698" s="6">
        <v>21003</v>
      </c>
      <c r="B698" s="116" t="s">
        <v>605</v>
      </c>
      <c r="C698" s="119">
        <f>SUM(C699:C701)</f>
        <v>2560</v>
      </c>
    </row>
    <row r="699" s="55" customFormat="1" ht="12" spans="1:3">
      <c r="A699" s="6">
        <v>2100301</v>
      </c>
      <c r="B699" s="6" t="s">
        <v>606</v>
      </c>
      <c r="C699" s="119">
        <v>0</v>
      </c>
    </row>
    <row r="700" s="55" customFormat="1" ht="12" spans="1:3">
      <c r="A700" s="6">
        <v>2100302</v>
      </c>
      <c r="B700" s="6" t="s">
        <v>607</v>
      </c>
      <c r="C700" s="119">
        <v>1605</v>
      </c>
    </row>
    <row r="701" s="55" customFormat="1" ht="12" spans="1:3">
      <c r="A701" s="6">
        <v>2100399</v>
      </c>
      <c r="B701" s="6" t="s">
        <v>608</v>
      </c>
      <c r="C701" s="119">
        <v>955</v>
      </c>
    </row>
    <row r="702" s="55" customFormat="1" ht="12" spans="1:3">
      <c r="A702" s="6">
        <v>21004</v>
      </c>
      <c r="B702" s="116" t="s">
        <v>609</v>
      </c>
      <c r="C702" s="119">
        <f>SUM(C703:C713)</f>
        <v>7153</v>
      </c>
    </row>
    <row r="703" s="55" customFormat="1" ht="12" spans="1:3">
      <c r="A703" s="6">
        <v>2100401</v>
      </c>
      <c r="B703" s="6" t="s">
        <v>610</v>
      </c>
      <c r="C703" s="119">
        <v>914</v>
      </c>
    </row>
    <row r="704" s="55" customFormat="1" ht="12" spans="1:3">
      <c r="A704" s="6">
        <v>2100402</v>
      </c>
      <c r="B704" s="6" t="s">
        <v>611</v>
      </c>
      <c r="C704" s="119">
        <v>324</v>
      </c>
    </row>
    <row r="705" s="55" customFormat="1" ht="12" spans="1:3">
      <c r="A705" s="6">
        <v>2100403</v>
      </c>
      <c r="B705" s="6" t="s">
        <v>612</v>
      </c>
      <c r="C705" s="119">
        <v>783</v>
      </c>
    </row>
    <row r="706" s="55" customFormat="1" ht="12" spans="1:3">
      <c r="A706" s="6">
        <v>2100404</v>
      </c>
      <c r="B706" s="6" t="s">
        <v>613</v>
      </c>
      <c r="C706" s="119">
        <v>0</v>
      </c>
    </row>
    <row r="707" s="55" customFormat="1" ht="12" spans="1:3">
      <c r="A707" s="6">
        <v>2100405</v>
      </c>
      <c r="B707" s="6" t="s">
        <v>614</v>
      </c>
      <c r="C707" s="119">
        <v>0</v>
      </c>
    </row>
    <row r="708" s="55" customFormat="1" ht="12" spans="1:3">
      <c r="A708" s="6">
        <v>2100406</v>
      </c>
      <c r="B708" s="6" t="s">
        <v>615</v>
      </c>
      <c r="C708" s="119">
        <v>0</v>
      </c>
    </row>
    <row r="709" s="55" customFormat="1" ht="12" spans="1:3">
      <c r="A709" s="6">
        <v>2100407</v>
      </c>
      <c r="B709" s="6" t="s">
        <v>616</v>
      </c>
      <c r="C709" s="119">
        <v>0</v>
      </c>
    </row>
    <row r="710" s="55" customFormat="1" ht="12" spans="1:3">
      <c r="A710" s="6">
        <v>2100408</v>
      </c>
      <c r="B710" s="6" t="s">
        <v>617</v>
      </c>
      <c r="C710" s="119">
        <v>2199</v>
      </c>
    </row>
    <row r="711" s="55" customFormat="1" ht="12" spans="1:3">
      <c r="A711" s="6">
        <v>2100409</v>
      </c>
      <c r="B711" s="6" t="s">
        <v>618</v>
      </c>
      <c r="C711" s="119">
        <v>222</v>
      </c>
    </row>
    <row r="712" s="55" customFormat="1" ht="12" spans="1:3">
      <c r="A712" s="6">
        <v>2100410</v>
      </c>
      <c r="B712" s="6" t="s">
        <v>619</v>
      </c>
      <c r="C712" s="119">
        <v>1991</v>
      </c>
    </row>
    <row r="713" s="55" customFormat="1" ht="12" spans="1:3">
      <c r="A713" s="6">
        <v>2100499</v>
      </c>
      <c r="B713" s="6" t="s">
        <v>620</v>
      </c>
      <c r="C713" s="119">
        <v>720</v>
      </c>
    </row>
    <row r="714" s="55" customFormat="1" ht="12" spans="1:3">
      <c r="A714" s="6">
        <v>21006</v>
      </c>
      <c r="B714" s="116" t="s">
        <v>621</v>
      </c>
      <c r="C714" s="119">
        <f>SUM(C715:C716)</f>
        <v>1</v>
      </c>
    </row>
    <row r="715" s="55" customFormat="1" ht="12" spans="1:3">
      <c r="A715" s="6">
        <v>2100601</v>
      </c>
      <c r="B715" s="6" t="s">
        <v>622</v>
      </c>
      <c r="C715" s="119">
        <v>1</v>
      </c>
    </row>
    <row r="716" s="55" customFormat="1" ht="12" spans="1:3">
      <c r="A716" s="6">
        <v>2100699</v>
      </c>
      <c r="B716" s="6" t="s">
        <v>623</v>
      </c>
      <c r="C716" s="119">
        <v>0</v>
      </c>
    </row>
    <row r="717" s="55" customFormat="1" ht="12" spans="1:3">
      <c r="A717" s="6">
        <v>21007</v>
      </c>
      <c r="B717" s="116" t="s">
        <v>624</v>
      </c>
      <c r="C717" s="119">
        <f>SUM(C718:C720)</f>
        <v>2524</v>
      </c>
    </row>
    <row r="718" s="55" customFormat="1" ht="12" spans="1:3">
      <c r="A718" s="6">
        <v>2100716</v>
      </c>
      <c r="B718" s="6" t="s">
        <v>625</v>
      </c>
      <c r="C718" s="119">
        <v>1031</v>
      </c>
    </row>
    <row r="719" s="55" customFormat="1" ht="12" spans="1:3">
      <c r="A719" s="6">
        <v>2100717</v>
      </c>
      <c r="B719" s="6" t="s">
        <v>626</v>
      </c>
      <c r="C719" s="119">
        <v>1493</v>
      </c>
    </row>
    <row r="720" s="55" customFormat="1" ht="12" spans="1:3">
      <c r="A720" s="6">
        <v>2100799</v>
      </c>
      <c r="B720" s="6" t="s">
        <v>627</v>
      </c>
      <c r="C720" s="119">
        <v>0</v>
      </c>
    </row>
    <row r="721" s="55" customFormat="1" ht="12" spans="1:3">
      <c r="A721" s="6">
        <v>21011</v>
      </c>
      <c r="B721" s="116" t="s">
        <v>628</v>
      </c>
      <c r="C721" s="119">
        <f>SUM(C722:C725)</f>
        <v>3111</v>
      </c>
    </row>
    <row r="722" s="55" customFormat="1" ht="12" spans="1:3">
      <c r="A722" s="6">
        <v>2101101</v>
      </c>
      <c r="B722" s="6" t="s">
        <v>629</v>
      </c>
      <c r="C722" s="119">
        <v>2500</v>
      </c>
    </row>
    <row r="723" s="55" customFormat="1" ht="12" spans="1:3">
      <c r="A723" s="6">
        <v>2101102</v>
      </c>
      <c r="B723" s="6" t="s">
        <v>630</v>
      </c>
      <c r="C723" s="119">
        <v>611</v>
      </c>
    </row>
    <row r="724" s="55" customFormat="1" ht="12" spans="1:3">
      <c r="A724" s="6">
        <v>2101103</v>
      </c>
      <c r="B724" s="6" t="s">
        <v>631</v>
      </c>
      <c r="C724" s="119">
        <v>0</v>
      </c>
    </row>
    <row r="725" s="55" customFormat="1" ht="12" spans="1:3">
      <c r="A725" s="6">
        <v>2101199</v>
      </c>
      <c r="B725" s="6" t="s">
        <v>632</v>
      </c>
      <c r="C725" s="119">
        <v>0</v>
      </c>
    </row>
    <row r="726" s="55" customFormat="1" ht="12" spans="1:3">
      <c r="A726" s="6">
        <v>21012</v>
      </c>
      <c r="B726" s="116" t="s">
        <v>633</v>
      </c>
      <c r="C726" s="119">
        <f>SUM(C727:C729)</f>
        <v>1184</v>
      </c>
    </row>
    <row r="727" s="55" customFormat="1" ht="12" spans="1:3">
      <c r="A727" s="6">
        <v>2101201</v>
      </c>
      <c r="B727" s="6" t="s">
        <v>634</v>
      </c>
      <c r="C727" s="119">
        <v>0</v>
      </c>
    </row>
    <row r="728" s="55" customFormat="1" ht="12" spans="1:3">
      <c r="A728" s="6">
        <v>2101202</v>
      </c>
      <c r="B728" s="6" t="s">
        <v>635</v>
      </c>
      <c r="C728" s="119">
        <v>1184</v>
      </c>
    </row>
    <row r="729" s="55" customFormat="1" ht="12" spans="1:3">
      <c r="A729" s="6">
        <v>2101299</v>
      </c>
      <c r="B729" s="6" t="s">
        <v>636</v>
      </c>
      <c r="C729" s="119">
        <v>0</v>
      </c>
    </row>
    <row r="730" s="55" customFormat="1" ht="12" spans="1:3">
      <c r="A730" s="6">
        <v>21013</v>
      </c>
      <c r="B730" s="116" t="s">
        <v>637</v>
      </c>
      <c r="C730" s="119">
        <f>SUM(C731:C733)</f>
        <v>3180</v>
      </c>
    </row>
    <row r="731" s="55" customFormat="1" ht="12" spans="1:3">
      <c r="A731" s="6">
        <v>2101301</v>
      </c>
      <c r="B731" s="6" t="s">
        <v>638</v>
      </c>
      <c r="C731" s="119">
        <v>1538</v>
      </c>
    </row>
    <row r="732" s="55" customFormat="1" ht="12" spans="1:3">
      <c r="A732" s="6">
        <v>2101302</v>
      </c>
      <c r="B732" s="6" t="s">
        <v>639</v>
      </c>
      <c r="C732" s="119">
        <v>0</v>
      </c>
    </row>
    <row r="733" s="55" customFormat="1" ht="12" spans="1:3">
      <c r="A733" s="6">
        <v>2101399</v>
      </c>
      <c r="B733" s="6" t="s">
        <v>640</v>
      </c>
      <c r="C733" s="119">
        <v>1642</v>
      </c>
    </row>
    <row r="734" s="55" customFormat="1" ht="12" spans="1:3">
      <c r="A734" s="6">
        <v>21014</v>
      </c>
      <c r="B734" s="116" t="s">
        <v>641</v>
      </c>
      <c r="C734" s="119">
        <f>SUM(C735:C736)</f>
        <v>200</v>
      </c>
    </row>
    <row r="735" s="55" customFormat="1" ht="12" spans="1:3">
      <c r="A735" s="6">
        <v>2101401</v>
      </c>
      <c r="B735" s="6" t="s">
        <v>642</v>
      </c>
      <c r="C735" s="119">
        <v>200</v>
      </c>
    </row>
    <row r="736" s="55" customFormat="1" ht="12" spans="1:3">
      <c r="A736" s="6">
        <v>2101499</v>
      </c>
      <c r="B736" s="6" t="s">
        <v>643</v>
      </c>
      <c r="C736" s="119">
        <v>0</v>
      </c>
    </row>
    <row r="737" s="55" customFormat="1" ht="12" spans="1:3">
      <c r="A737" s="6">
        <v>21015</v>
      </c>
      <c r="B737" s="116" t="s">
        <v>644</v>
      </c>
      <c r="C737" s="119">
        <f>SUM(C738:C745)</f>
        <v>60</v>
      </c>
    </row>
    <row r="738" s="55" customFormat="1" ht="12" spans="1:3">
      <c r="A738" s="6">
        <v>2101501</v>
      </c>
      <c r="B738" s="6" t="s">
        <v>110</v>
      </c>
      <c r="C738" s="119">
        <v>0</v>
      </c>
    </row>
    <row r="739" s="55" customFormat="1" ht="12" spans="1:3">
      <c r="A739" s="6">
        <v>2101502</v>
      </c>
      <c r="B739" s="6" t="s">
        <v>111</v>
      </c>
      <c r="C739" s="119">
        <v>0</v>
      </c>
    </row>
    <row r="740" s="55" customFormat="1" ht="12" spans="1:3">
      <c r="A740" s="6">
        <v>2101503</v>
      </c>
      <c r="B740" s="6" t="s">
        <v>112</v>
      </c>
      <c r="C740" s="119">
        <v>0</v>
      </c>
    </row>
    <row r="741" s="55" customFormat="1" ht="12" spans="1:3">
      <c r="A741" s="6">
        <v>2101504</v>
      </c>
      <c r="B741" s="6" t="s">
        <v>151</v>
      </c>
      <c r="C741" s="119">
        <v>0</v>
      </c>
    </row>
    <row r="742" s="55" customFormat="1" ht="12" spans="1:3">
      <c r="A742" s="6">
        <v>2101505</v>
      </c>
      <c r="B742" s="6" t="s">
        <v>645</v>
      </c>
      <c r="C742" s="119">
        <v>60</v>
      </c>
    </row>
    <row r="743" s="55" customFormat="1" ht="12" spans="1:3">
      <c r="A743" s="6">
        <v>2101506</v>
      </c>
      <c r="B743" s="6" t="s">
        <v>646</v>
      </c>
      <c r="C743" s="119">
        <v>0</v>
      </c>
    </row>
    <row r="744" s="55" customFormat="1" ht="12" spans="1:3">
      <c r="A744" s="6">
        <v>2101550</v>
      </c>
      <c r="B744" s="6" t="s">
        <v>119</v>
      </c>
      <c r="C744" s="119">
        <v>0</v>
      </c>
    </row>
    <row r="745" s="55" customFormat="1" ht="12" spans="1:3">
      <c r="A745" s="6">
        <v>2101599</v>
      </c>
      <c r="B745" s="6" t="s">
        <v>647</v>
      </c>
      <c r="C745" s="119">
        <v>0</v>
      </c>
    </row>
    <row r="746" s="55" customFormat="1" ht="12" spans="1:3">
      <c r="A746" s="6">
        <v>21016</v>
      </c>
      <c r="B746" s="116" t="s">
        <v>648</v>
      </c>
      <c r="C746" s="119">
        <f>C747</f>
        <v>0</v>
      </c>
    </row>
    <row r="747" s="55" customFormat="1" ht="12" spans="1:3">
      <c r="A747" s="6">
        <v>2101601</v>
      </c>
      <c r="B747" s="6" t="s">
        <v>649</v>
      </c>
      <c r="C747" s="119">
        <v>0</v>
      </c>
    </row>
    <row r="748" s="55" customFormat="1" ht="12" spans="1:3">
      <c r="A748" s="6">
        <v>21099</v>
      </c>
      <c r="B748" s="116" t="s">
        <v>650</v>
      </c>
      <c r="C748" s="119">
        <f>C749</f>
        <v>4158</v>
      </c>
    </row>
    <row r="749" s="55" customFormat="1" ht="12" spans="1:3">
      <c r="A749" s="6">
        <v>2109999</v>
      </c>
      <c r="B749" s="6" t="s">
        <v>651</v>
      </c>
      <c r="C749" s="119">
        <v>4158</v>
      </c>
    </row>
    <row r="750" s="55" customFormat="1" ht="12" spans="1:3">
      <c r="A750" s="6">
        <v>211</v>
      </c>
      <c r="B750" s="116" t="s">
        <v>652</v>
      </c>
      <c r="C750" s="119">
        <f>SUM(C751,C761,C765,C774,C781,C788,C794,C797,C800,C802,C804,C810,C812,C814,C825)</f>
        <v>3797</v>
      </c>
    </row>
    <row r="751" s="55" customFormat="1" ht="12" spans="1:3">
      <c r="A751" s="6">
        <v>21101</v>
      </c>
      <c r="B751" s="116" t="s">
        <v>653</v>
      </c>
      <c r="C751" s="119">
        <f>SUM(C752:C760)</f>
        <v>413</v>
      </c>
    </row>
    <row r="752" s="55" customFormat="1" ht="12" spans="1:3">
      <c r="A752" s="6">
        <v>2110101</v>
      </c>
      <c r="B752" s="6" t="s">
        <v>110</v>
      </c>
      <c r="C752" s="119">
        <v>63</v>
      </c>
    </row>
    <row r="753" s="55" customFormat="1" ht="12" spans="1:3">
      <c r="A753" s="6">
        <v>2110102</v>
      </c>
      <c r="B753" s="6" t="s">
        <v>111</v>
      </c>
      <c r="C753" s="119">
        <v>0</v>
      </c>
    </row>
    <row r="754" s="55" customFormat="1" ht="12" spans="1:3">
      <c r="A754" s="6">
        <v>2110103</v>
      </c>
      <c r="B754" s="6" t="s">
        <v>112</v>
      </c>
      <c r="C754" s="119">
        <v>0</v>
      </c>
    </row>
    <row r="755" s="55" customFormat="1" ht="12" spans="1:3">
      <c r="A755" s="6">
        <v>2110104</v>
      </c>
      <c r="B755" s="6" t="s">
        <v>654</v>
      </c>
      <c r="C755" s="119">
        <v>0</v>
      </c>
    </row>
    <row r="756" s="55" customFormat="1" ht="12" spans="1:3">
      <c r="A756" s="6">
        <v>2110105</v>
      </c>
      <c r="B756" s="6" t="s">
        <v>655</v>
      </c>
      <c r="C756" s="119">
        <v>0</v>
      </c>
    </row>
    <row r="757" s="55" customFormat="1" ht="12" spans="1:3">
      <c r="A757" s="6">
        <v>2110106</v>
      </c>
      <c r="B757" s="6" t="s">
        <v>656</v>
      </c>
      <c r="C757" s="119">
        <v>0</v>
      </c>
    </row>
    <row r="758" s="55" customFormat="1" ht="12" spans="1:3">
      <c r="A758" s="6">
        <v>2110107</v>
      </c>
      <c r="B758" s="6" t="s">
        <v>657</v>
      </c>
      <c r="C758" s="119">
        <v>0</v>
      </c>
    </row>
    <row r="759" s="55" customFormat="1" ht="12" spans="1:3">
      <c r="A759" s="6">
        <v>2110108</v>
      </c>
      <c r="B759" s="6" t="s">
        <v>658</v>
      </c>
      <c r="C759" s="119">
        <v>0</v>
      </c>
    </row>
    <row r="760" s="55" customFormat="1" ht="12" spans="1:3">
      <c r="A760" s="6">
        <v>2110199</v>
      </c>
      <c r="B760" s="6" t="s">
        <v>659</v>
      </c>
      <c r="C760" s="119">
        <v>350</v>
      </c>
    </row>
    <row r="761" s="55" customFormat="1" ht="12" spans="1:3">
      <c r="A761" s="6">
        <v>21102</v>
      </c>
      <c r="B761" s="116" t="s">
        <v>660</v>
      </c>
      <c r="C761" s="119">
        <f>SUM(C762:C764)</f>
        <v>337</v>
      </c>
    </row>
    <row r="762" s="55" customFormat="1" ht="12" spans="1:3">
      <c r="A762" s="6">
        <v>2110203</v>
      </c>
      <c r="B762" s="6" t="s">
        <v>661</v>
      </c>
      <c r="C762" s="119">
        <v>0</v>
      </c>
    </row>
    <row r="763" s="55" customFormat="1" ht="12" spans="1:3">
      <c r="A763" s="6">
        <v>2110204</v>
      </c>
      <c r="B763" s="6" t="s">
        <v>662</v>
      </c>
      <c r="C763" s="119">
        <v>0</v>
      </c>
    </row>
    <row r="764" s="55" customFormat="1" ht="12" spans="1:3">
      <c r="A764" s="6">
        <v>2110299</v>
      </c>
      <c r="B764" s="6" t="s">
        <v>663</v>
      </c>
      <c r="C764" s="119">
        <v>337</v>
      </c>
    </row>
    <row r="765" s="55" customFormat="1" ht="12" spans="1:3">
      <c r="A765" s="6">
        <v>21103</v>
      </c>
      <c r="B765" s="116" t="s">
        <v>664</v>
      </c>
      <c r="C765" s="119">
        <f>SUM(C766:C773)</f>
        <v>834</v>
      </c>
    </row>
    <row r="766" s="55" customFormat="1" ht="12" spans="1:3">
      <c r="A766" s="6">
        <v>2110301</v>
      </c>
      <c r="B766" s="6" t="s">
        <v>665</v>
      </c>
      <c r="C766" s="119">
        <v>27</v>
      </c>
    </row>
    <row r="767" s="55" customFormat="1" ht="12" spans="1:3">
      <c r="A767" s="6">
        <v>2110302</v>
      </c>
      <c r="B767" s="6" t="s">
        <v>666</v>
      </c>
      <c r="C767" s="119">
        <v>807</v>
      </c>
    </row>
    <row r="768" s="55" customFormat="1" ht="12" spans="1:3">
      <c r="A768" s="6">
        <v>2110303</v>
      </c>
      <c r="B768" s="6" t="s">
        <v>667</v>
      </c>
      <c r="C768" s="119">
        <v>0</v>
      </c>
    </row>
    <row r="769" s="55" customFormat="1" ht="12" spans="1:3">
      <c r="A769" s="6">
        <v>2110304</v>
      </c>
      <c r="B769" s="6" t="s">
        <v>668</v>
      </c>
      <c r="C769" s="119">
        <v>0</v>
      </c>
    </row>
    <row r="770" s="55" customFormat="1" ht="12" spans="1:3">
      <c r="A770" s="6">
        <v>2110305</v>
      </c>
      <c r="B770" s="6" t="s">
        <v>669</v>
      </c>
      <c r="C770" s="119">
        <v>0</v>
      </c>
    </row>
    <row r="771" s="55" customFormat="1" ht="12" spans="1:3">
      <c r="A771" s="6">
        <v>2110306</v>
      </c>
      <c r="B771" s="6" t="s">
        <v>670</v>
      </c>
      <c r="C771" s="119">
        <v>0</v>
      </c>
    </row>
    <row r="772" s="55" customFormat="1" ht="12" spans="1:3">
      <c r="A772" s="6">
        <v>2110307</v>
      </c>
      <c r="B772" s="6" t="s">
        <v>671</v>
      </c>
      <c r="C772" s="119">
        <v>0</v>
      </c>
    </row>
    <row r="773" s="55" customFormat="1" ht="12" spans="1:3">
      <c r="A773" s="6">
        <v>2110399</v>
      </c>
      <c r="B773" s="6" t="s">
        <v>672</v>
      </c>
      <c r="C773" s="119">
        <v>0</v>
      </c>
    </row>
    <row r="774" s="55" customFormat="1" ht="12" spans="1:3">
      <c r="A774" s="6">
        <v>21104</v>
      </c>
      <c r="B774" s="116" t="s">
        <v>673</v>
      </c>
      <c r="C774" s="119">
        <f>SUM(C775:C780)</f>
        <v>2163</v>
      </c>
    </row>
    <row r="775" s="55" customFormat="1" ht="12" spans="1:3">
      <c r="A775" s="6">
        <v>2110401</v>
      </c>
      <c r="B775" s="6" t="s">
        <v>674</v>
      </c>
      <c r="C775" s="119">
        <v>1102</v>
      </c>
    </row>
    <row r="776" s="55" customFormat="1" ht="12" spans="1:3">
      <c r="A776" s="6">
        <v>2110402</v>
      </c>
      <c r="B776" s="6" t="s">
        <v>675</v>
      </c>
      <c r="C776" s="119">
        <v>127</v>
      </c>
    </row>
    <row r="777" s="55" customFormat="1" ht="12" spans="1:3">
      <c r="A777" s="6">
        <v>2110404</v>
      </c>
      <c r="B777" s="6" t="s">
        <v>676</v>
      </c>
      <c r="C777" s="119">
        <v>0</v>
      </c>
    </row>
    <row r="778" s="55" customFormat="1" ht="12" spans="1:3">
      <c r="A778" s="6">
        <v>2110405</v>
      </c>
      <c r="B778" s="6" t="s">
        <v>677</v>
      </c>
      <c r="C778" s="119">
        <v>0</v>
      </c>
    </row>
    <row r="779" s="55" customFormat="1" ht="12" spans="1:3">
      <c r="A779" s="6">
        <v>2110406</v>
      </c>
      <c r="B779" s="6" t="s">
        <v>678</v>
      </c>
      <c r="C779" s="119">
        <v>0</v>
      </c>
    </row>
    <row r="780" s="55" customFormat="1" ht="12" spans="1:3">
      <c r="A780" s="6">
        <v>2110499</v>
      </c>
      <c r="B780" s="6" t="s">
        <v>679</v>
      </c>
      <c r="C780" s="119">
        <v>934</v>
      </c>
    </row>
    <row r="781" s="55" customFormat="1" ht="12" spans="1:3">
      <c r="A781" s="6">
        <v>21105</v>
      </c>
      <c r="B781" s="116" t="s">
        <v>680</v>
      </c>
      <c r="C781" s="119">
        <f>SUM(C782:C787)</f>
        <v>30</v>
      </c>
    </row>
    <row r="782" s="55" customFormat="1" ht="12" spans="1:3">
      <c r="A782" s="6">
        <v>2110501</v>
      </c>
      <c r="B782" s="6" t="s">
        <v>681</v>
      </c>
      <c r="C782" s="119">
        <v>0</v>
      </c>
    </row>
    <row r="783" s="55" customFormat="1" ht="12" spans="1:3">
      <c r="A783" s="6">
        <v>2110502</v>
      </c>
      <c r="B783" s="6" t="s">
        <v>682</v>
      </c>
      <c r="C783" s="119">
        <v>0</v>
      </c>
    </row>
    <row r="784" s="55" customFormat="1" ht="12" spans="1:3">
      <c r="A784" s="6">
        <v>2110503</v>
      </c>
      <c r="B784" s="6" t="s">
        <v>683</v>
      </c>
      <c r="C784" s="119">
        <v>0</v>
      </c>
    </row>
    <row r="785" s="55" customFormat="1" ht="12" spans="1:3">
      <c r="A785" s="6">
        <v>2110506</v>
      </c>
      <c r="B785" s="6" t="s">
        <v>684</v>
      </c>
      <c r="C785" s="119">
        <v>0</v>
      </c>
    </row>
    <row r="786" s="55" customFormat="1" ht="12" spans="1:3">
      <c r="A786" s="6">
        <v>2110507</v>
      </c>
      <c r="B786" s="6" t="s">
        <v>685</v>
      </c>
      <c r="C786" s="119">
        <v>30</v>
      </c>
    </row>
    <row r="787" s="55" customFormat="1" ht="12" spans="1:3">
      <c r="A787" s="6">
        <v>2110599</v>
      </c>
      <c r="B787" s="6" t="s">
        <v>686</v>
      </c>
      <c r="C787" s="119">
        <v>0</v>
      </c>
    </row>
    <row r="788" s="55" customFormat="1" ht="12" spans="1:3">
      <c r="A788" s="6">
        <v>21106</v>
      </c>
      <c r="B788" s="116" t="s">
        <v>687</v>
      </c>
      <c r="C788" s="119">
        <f>SUM(C789:C793)</f>
        <v>20</v>
      </c>
    </row>
    <row r="789" s="55" customFormat="1" ht="12" spans="1:3">
      <c r="A789" s="6">
        <v>2110602</v>
      </c>
      <c r="B789" s="6" t="s">
        <v>688</v>
      </c>
      <c r="C789" s="119">
        <v>20</v>
      </c>
    </row>
    <row r="790" s="55" customFormat="1" ht="12" spans="1:3">
      <c r="A790" s="6">
        <v>2110603</v>
      </c>
      <c r="B790" s="6" t="s">
        <v>689</v>
      </c>
      <c r="C790" s="119">
        <v>0</v>
      </c>
    </row>
    <row r="791" s="55" customFormat="1" ht="12" spans="1:3">
      <c r="A791" s="6">
        <v>2110604</v>
      </c>
      <c r="B791" s="6" t="s">
        <v>690</v>
      </c>
      <c r="C791" s="119">
        <v>0</v>
      </c>
    </row>
    <row r="792" s="55" customFormat="1" ht="12" spans="1:3">
      <c r="A792" s="6">
        <v>2110605</v>
      </c>
      <c r="B792" s="6" t="s">
        <v>691</v>
      </c>
      <c r="C792" s="119">
        <v>0</v>
      </c>
    </row>
    <row r="793" s="55" customFormat="1" ht="12" spans="1:3">
      <c r="A793" s="6">
        <v>2110699</v>
      </c>
      <c r="B793" s="6" t="s">
        <v>692</v>
      </c>
      <c r="C793" s="119">
        <v>0</v>
      </c>
    </row>
    <row r="794" s="55" customFormat="1" ht="12" spans="1:3">
      <c r="A794" s="6">
        <v>21107</v>
      </c>
      <c r="B794" s="116" t="s">
        <v>693</v>
      </c>
      <c r="C794" s="119">
        <f>SUM(C795:C796)</f>
        <v>0</v>
      </c>
    </row>
    <row r="795" s="55" customFormat="1" ht="12" spans="1:3">
      <c r="A795" s="6">
        <v>2110704</v>
      </c>
      <c r="B795" s="6" t="s">
        <v>694</v>
      </c>
      <c r="C795" s="119">
        <v>0</v>
      </c>
    </row>
    <row r="796" s="55" customFormat="1" ht="12" spans="1:3">
      <c r="A796" s="6">
        <v>2110799</v>
      </c>
      <c r="B796" s="6" t="s">
        <v>695</v>
      </c>
      <c r="C796" s="119">
        <v>0</v>
      </c>
    </row>
    <row r="797" s="55" customFormat="1" ht="12" spans="1:3">
      <c r="A797" s="6">
        <v>21108</v>
      </c>
      <c r="B797" s="116" t="s">
        <v>696</v>
      </c>
      <c r="C797" s="119">
        <f>SUM(C798:C799)</f>
        <v>0</v>
      </c>
    </row>
    <row r="798" s="55" customFormat="1" ht="12" spans="1:3">
      <c r="A798" s="6">
        <v>2110804</v>
      </c>
      <c r="B798" s="6" t="s">
        <v>697</v>
      </c>
      <c r="C798" s="119">
        <v>0</v>
      </c>
    </row>
    <row r="799" s="55" customFormat="1" ht="12" spans="1:3">
      <c r="A799" s="6">
        <v>2110899</v>
      </c>
      <c r="B799" s="6" t="s">
        <v>698</v>
      </c>
      <c r="C799" s="119">
        <v>0</v>
      </c>
    </row>
    <row r="800" s="55" customFormat="1" ht="12" spans="1:3">
      <c r="A800" s="6">
        <v>21109</v>
      </c>
      <c r="B800" s="116" t="s">
        <v>699</v>
      </c>
      <c r="C800" s="119">
        <f>C801</f>
        <v>0</v>
      </c>
    </row>
    <row r="801" s="55" customFormat="1" ht="12" spans="1:3">
      <c r="A801" s="6">
        <v>2110901</v>
      </c>
      <c r="B801" s="6" t="s">
        <v>700</v>
      </c>
      <c r="C801" s="119">
        <v>0</v>
      </c>
    </row>
    <row r="802" s="55" customFormat="1" ht="12" spans="1:3">
      <c r="A802" s="6">
        <v>21110</v>
      </c>
      <c r="B802" s="116" t="s">
        <v>701</v>
      </c>
      <c r="C802" s="119">
        <f>C803</f>
        <v>0</v>
      </c>
    </row>
    <row r="803" s="55" customFormat="1" ht="12" spans="1:3">
      <c r="A803" s="6">
        <v>2111001</v>
      </c>
      <c r="B803" s="6" t="s">
        <v>702</v>
      </c>
      <c r="C803" s="119">
        <v>0</v>
      </c>
    </row>
    <row r="804" s="55" customFormat="1" ht="12" spans="1:3">
      <c r="A804" s="6">
        <v>21111</v>
      </c>
      <c r="B804" s="116" t="s">
        <v>703</v>
      </c>
      <c r="C804" s="119">
        <f>SUM(C805:C809)</f>
        <v>0</v>
      </c>
    </row>
    <row r="805" s="55" customFormat="1" ht="12" spans="1:3">
      <c r="A805" s="6">
        <v>2111101</v>
      </c>
      <c r="B805" s="6" t="s">
        <v>704</v>
      </c>
      <c r="C805" s="119">
        <v>0</v>
      </c>
    </row>
    <row r="806" s="55" customFormat="1" ht="12" spans="1:3">
      <c r="A806" s="6">
        <v>2111102</v>
      </c>
      <c r="B806" s="6" t="s">
        <v>705</v>
      </c>
      <c r="C806" s="119">
        <v>0</v>
      </c>
    </row>
    <row r="807" s="55" customFormat="1" ht="12" spans="1:3">
      <c r="A807" s="6">
        <v>2111103</v>
      </c>
      <c r="B807" s="6" t="s">
        <v>706</v>
      </c>
      <c r="C807" s="119">
        <v>0</v>
      </c>
    </row>
    <row r="808" s="55" customFormat="1" ht="12" spans="1:3">
      <c r="A808" s="6">
        <v>2111104</v>
      </c>
      <c r="B808" s="6" t="s">
        <v>707</v>
      </c>
      <c r="C808" s="119">
        <v>0</v>
      </c>
    </row>
    <row r="809" s="55" customFormat="1" ht="12" spans="1:3">
      <c r="A809" s="6">
        <v>2111199</v>
      </c>
      <c r="B809" s="6" t="s">
        <v>708</v>
      </c>
      <c r="C809" s="119">
        <v>0</v>
      </c>
    </row>
    <row r="810" s="55" customFormat="1" ht="12" spans="1:3">
      <c r="A810" s="6">
        <v>21112</v>
      </c>
      <c r="B810" s="116" t="s">
        <v>709</v>
      </c>
      <c r="C810" s="119">
        <f>C811</f>
        <v>0</v>
      </c>
    </row>
    <row r="811" s="55" customFormat="1" ht="12" spans="1:3">
      <c r="A811" s="6">
        <v>2111201</v>
      </c>
      <c r="B811" s="6" t="s">
        <v>710</v>
      </c>
      <c r="C811" s="119">
        <v>0</v>
      </c>
    </row>
    <row r="812" s="55" customFormat="1" ht="12" spans="1:3">
      <c r="A812" s="6">
        <v>21113</v>
      </c>
      <c r="B812" s="116" t="s">
        <v>711</v>
      </c>
      <c r="C812" s="119">
        <f>C813</f>
        <v>0</v>
      </c>
    </row>
    <row r="813" s="55" customFormat="1" ht="12" spans="1:3">
      <c r="A813" s="6">
        <v>2111301</v>
      </c>
      <c r="B813" s="6" t="s">
        <v>712</v>
      </c>
      <c r="C813" s="119">
        <v>0</v>
      </c>
    </row>
    <row r="814" s="55" customFormat="1" ht="12" spans="1:3">
      <c r="A814" s="6">
        <v>21114</v>
      </c>
      <c r="B814" s="116" t="s">
        <v>713</v>
      </c>
      <c r="C814" s="119">
        <f>SUM(C815:C824)</f>
        <v>0</v>
      </c>
    </row>
    <row r="815" s="55" customFormat="1" ht="12" spans="1:3">
      <c r="A815" s="6">
        <v>2111401</v>
      </c>
      <c r="B815" s="6" t="s">
        <v>110</v>
      </c>
      <c r="C815" s="119">
        <v>0</v>
      </c>
    </row>
    <row r="816" s="55" customFormat="1" ht="12" spans="1:3">
      <c r="A816" s="6">
        <v>2111402</v>
      </c>
      <c r="B816" s="6" t="s">
        <v>111</v>
      </c>
      <c r="C816" s="119">
        <v>0</v>
      </c>
    </row>
    <row r="817" s="55" customFormat="1" ht="12" spans="1:3">
      <c r="A817" s="6">
        <v>2111403</v>
      </c>
      <c r="B817" s="6" t="s">
        <v>112</v>
      </c>
      <c r="C817" s="119">
        <v>0</v>
      </c>
    </row>
    <row r="818" s="55" customFormat="1" ht="12" spans="1:3">
      <c r="A818" s="6">
        <v>2111406</v>
      </c>
      <c r="B818" s="6" t="s">
        <v>714</v>
      </c>
      <c r="C818" s="119">
        <v>0</v>
      </c>
    </row>
    <row r="819" s="55" customFormat="1" ht="12" spans="1:3">
      <c r="A819" s="6">
        <v>2111407</v>
      </c>
      <c r="B819" s="6" t="s">
        <v>715</v>
      </c>
      <c r="C819" s="119">
        <v>0</v>
      </c>
    </row>
    <row r="820" s="55" customFormat="1" ht="12" spans="1:3">
      <c r="A820" s="6">
        <v>2111408</v>
      </c>
      <c r="B820" s="6" t="s">
        <v>716</v>
      </c>
      <c r="C820" s="119">
        <v>0</v>
      </c>
    </row>
    <row r="821" s="55" customFormat="1" ht="12" spans="1:3">
      <c r="A821" s="6">
        <v>2111411</v>
      </c>
      <c r="B821" s="6" t="s">
        <v>151</v>
      </c>
      <c r="C821" s="119">
        <v>0</v>
      </c>
    </row>
    <row r="822" s="55" customFormat="1" ht="12" spans="1:3">
      <c r="A822" s="6">
        <v>2111413</v>
      </c>
      <c r="B822" s="6" t="s">
        <v>717</v>
      </c>
      <c r="C822" s="119">
        <v>0</v>
      </c>
    </row>
    <row r="823" s="55" customFormat="1" ht="12" spans="1:3">
      <c r="A823" s="6">
        <v>2111450</v>
      </c>
      <c r="B823" s="6" t="s">
        <v>119</v>
      </c>
      <c r="C823" s="119">
        <v>0</v>
      </c>
    </row>
    <row r="824" s="55" customFormat="1" ht="12" spans="1:3">
      <c r="A824" s="6">
        <v>2111499</v>
      </c>
      <c r="B824" s="6" t="s">
        <v>718</v>
      </c>
      <c r="C824" s="119">
        <v>0</v>
      </c>
    </row>
    <row r="825" s="55" customFormat="1" ht="12" spans="1:3">
      <c r="A825" s="6">
        <v>21199</v>
      </c>
      <c r="B825" s="116" t="s">
        <v>719</v>
      </c>
      <c r="C825" s="119">
        <f>C826</f>
        <v>0</v>
      </c>
    </row>
    <row r="826" s="55" customFormat="1" ht="12" spans="1:3">
      <c r="A826" s="6">
        <v>2119999</v>
      </c>
      <c r="B826" s="6" t="s">
        <v>720</v>
      </c>
      <c r="C826" s="119">
        <v>0</v>
      </c>
    </row>
    <row r="827" s="55" customFormat="1" ht="12" spans="1:3">
      <c r="A827" s="6">
        <v>212</v>
      </c>
      <c r="B827" s="116" t="s">
        <v>721</v>
      </c>
      <c r="C827" s="119">
        <f>SUM(C828,C839,C841,C844,C846,C848)</f>
        <v>61930</v>
      </c>
    </row>
    <row r="828" s="55" customFormat="1" ht="12" spans="1:3">
      <c r="A828" s="6">
        <v>21201</v>
      </c>
      <c r="B828" s="116" t="s">
        <v>722</v>
      </c>
      <c r="C828" s="119">
        <f>SUM(C829:C838)</f>
        <v>4670</v>
      </c>
    </row>
    <row r="829" s="55" customFormat="1" ht="12" spans="1:3">
      <c r="A829" s="6">
        <v>2120101</v>
      </c>
      <c r="B829" s="6" t="s">
        <v>110</v>
      </c>
      <c r="C829" s="119">
        <v>4630</v>
      </c>
    </row>
    <row r="830" s="55" customFormat="1" ht="12" spans="1:3">
      <c r="A830" s="6">
        <v>2120102</v>
      </c>
      <c r="B830" s="6" t="s">
        <v>111</v>
      </c>
      <c r="C830" s="119">
        <v>0</v>
      </c>
    </row>
    <row r="831" s="55" customFormat="1" ht="12" spans="1:3">
      <c r="A831" s="6">
        <v>2120103</v>
      </c>
      <c r="B831" s="6" t="s">
        <v>112</v>
      </c>
      <c r="C831" s="119">
        <v>0</v>
      </c>
    </row>
    <row r="832" s="55" customFormat="1" ht="12" spans="1:3">
      <c r="A832" s="6">
        <v>2120104</v>
      </c>
      <c r="B832" s="6" t="s">
        <v>723</v>
      </c>
      <c r="C832" s="119">
        <v>0</v>
      </c>
    </row>
    <row r="833" s="55" customFormat="1" ht="12" spans="1:3">
      <c r="A833" s="6">
        <v>2120105</v>
      </c>
      <c r="B833" s="6" t="s">
        <v>724</v>
      </c>
      <c r="C833" s="119">
        <v>0</v>
      </c>
    </row>
    <row r="834" s="55" customFormat="1" ht="12" spans="1:3">
      <c r="A834" s="6">
        <v>2120106</v>
      </c>
      <c r="B834" s="6" t="s">
        <v>725</v>
      </c>
      <c r="C834" s="119">
        <v>0</v>
      </c>
    </row>
    <row r="835" s="55" customFormat="1" ht="12" spans="1:3">
      <c r="A835" s="6">
        <v>2120107</v>
      </c>
      <c r="B835" s="6" t="s">
        <v>726</v>
      </c>
      <c r="C835" s="119">
        <v>0</v>
      </c>
    </row>
    <row r="836" s="55" customFormat="1" ht="12" spans="1:3">
      <c r="A836" s="6">
        <v>2120109</v>
      </c>
      <c r="B836" s="6" t="s">
        <v>727</v>
      </c>
      <c r="C836" s="119">
        <v>0</v>
      </c>
    </row>
    <row r="837" s="55" customFormat="1" ht="12" spans="1:3">
      <c r="A837" s="6">
        <v>2120110</v>
      </c>
      <c r="B837" s="6" t="s">
        <v>728</v>
      </c>
      <c r="C837" s="119">
        <v>0</v>
      </c>
    </row>
    <row r="838" s="55" customFormat="1" ht="12" spans="1:3">
      <c r="A838" s="6">
        <v>2120199</v>
      </c>
      <c r="B838" s="6" t="s">
        <v>729</v>
      </c>
      <c r="C838" s="119">
        <v>40</v>
      </c>
    </row>
    <row r="839" s="55" customFormat="1" ht="12" spans="1:3">
      <c r="A839" s="6">
        <v>21202</v>
      </c>
      <c r="B839" s="116" t="s">
        <v>730</v>
      </c>
      <c r="C839" s="119">
        <f>C840</f>
        <v>0</v>
      </c>
    </row>
    <row r="840" s="55" customFormat="1" ht="12" spans="1:3">
      <c r="A840" s="6">
        <v>2120201</v>
      </c>
      <c r="B840" s="6" t="s">
        <v>731</v>
      </c>
      <c r="C840" s="119">
        <v>0</v>
      </c>
    </row>
    <row r="841" s="55" customFormat="1" ht="12" spans="1:3">
      <c r="A841" s="6">
        <v>21203</v>
      </c>
      <c r="B841" s="116" t="s">
        <v>732</v>
      </c>
      <c r="C841" s="119">
        <f>SUM(C842:C843)</f>
        <v>17235</v>
      </c>
    </row>
    <row r="842" s="55" customFormat="1" ht="12" spans="1:3">
      <c r="A842" s="6">
        <v>2120303</v>
      </c>
      <c r="B842" s="6" t="s">
        <v>733</v>
      </c>
      <c r="C842" s="119">
        <v>4804</v>
      </c>
    </row>
    <row r="843" s="55" customFormat="1" ht="12" spans="1:3">
      <c r="A843" s="6">
        <v>2120399</v>
      </c>
      <c r="B843" s="6" t="s">
        <v>734</v>
      </c>
      <c r="C843" s="119">
        <v>12431</v>
      </c>
    </row>
    <row r="844" s="55" customFormat="1" ht="12" spans="1:3">
      <c r="A844" s="6">
        <v>21205</v>
      </c>
      <c r="B844" s="116" t="s">
        <v>735</v>
      </c>
      <c r="C844" s="119">
        <f t="shared" ref="C844:C848" si="0">C845</f>
        <v>1140</v>
      </c>
    </row>
    <row r="845" s="55" customFormat="1" ht="12" spans="1:3">
      <c r="A845" s="6">
        <v>2120501</v>
      </c>
      <c r="B845" s="6" t="s">
        <v>736</v>
      </c>
      <c r="C845" s="119">
        <v>1140</v>
      </c>
    </row>
    <row r="846" s="55" customFormat="1" ht="12" spans="1:3">
      <c r="A846" s="6">
        <v>21206</v>
      </c>
      <c r="B846" s="116" t="s">
        <v>737</v>
      </c>
      <c r="C846" s="119">
        <f t="shared" si="0"/>
        <v>0</v>
      </c>
    </row>
    <row r="847" s="55" customFormat="1" ht="12" spans="1:3">
      <c r="A847" s="6">
        <v>2120601</v>
      </c>
      <c r="B847" s="6" t="s">
        <v>738</v>
      </c>
      <c r="C847" s="119">
        <v>0</v>
      </c>
    </row>
    <row r="848" s="55" customFormat="1" ht="12" spans="1:3">
      <c r="A848" s="6">
        <v>21299</v>
      </c>
      <c r="B848" s="116" t="s">
        <v>739</v>
      </c>
      <c r="C848" s="119">
        <f t="shared" si="0"/>
        <v>38885</v>
      </c>
    </row>
    <row r="849" s="55" customFormat="1" ht="12" spans="1:3">
      <c r="A849" s="6">
        <v>2129999</v>
      </c>
      <c r="B849" s="6" t="s">
        <v>740</v>
      </c>
      <c r="C849" s="119">
        <v>38885</v>
      </c>
    </row>
    <row r="850" s="55" customFormat="1" ht="12" spans="1:3">
      <c r="A850" s="6">
        <v>213</v>
      </c>
      <c r="B850" s="116" t="s">
        <v>741</v>
      </c>
      <c r="C850" s="119">
        <f>SUM(C851,C877,C899,C927,C938,C945,C951,C954)</f>
        <v>54205</v>
      </c>
    </row>
    <row r="851" s="55" customFormat="1" ht="12" spans="1:3">
      <c r="A851" s="6">
        <v>21301</v>
      </c>
      <c r="B851" s="116" t="s">
        <v>742</v>
      </c>
      <c r="C851" s="119">
        <f>SUM(C852:C876)</f>
        <v>15237</v>
      </c>
    </row>
    <row r="852" s="55" customFormat="1" ht="12" spans="1:3">
      <c r="A852" s="6">
        <v>2130101</v>
      </c>
      <c r="B852" s="6" t="s">
        <v>110</v>
      </c>
      <c r="C852" s="119">
        <v>4687</v>
      </c>
    </row>
    <row r="853" s="55" customFormat="1" ht="12" spans="1:3">
      <c r="A853" s="6">
        <v>2130102</v>
      </c>
      <c r="B853" s="6" t="s">
        <v>111</v>
      </c>
      <c r="C853" s="119">
        <v>0</v>
      </c>
    </row>
    <row r="854" s="55" customFormat="1" ht="12" spans="1:3">
      <c r="A854" s="6">
        <v>2130103</v>
      </c>
      <c r="B854" s="6" t="s">
        <v>112</v>
      </c>
      <c r="C854" s="119">
        <v>0</v>
      </c>
    </row>
    <row r="855" s="55" customFormat="1" ht="12" spans="1:3">
      <c r="A855" s="6">
        <v>2130104</v>
      </c>
      <c r="B855" s="6" t="s">
        <v>119</v>
      </c>
      <c r="C855" s="119">
        <v>308</v>
      </c>
    </row>
    <row r="856" s="55" customFormat="1" ht="12" spans="1:3">
      <c r="A856" s="6">
        <v>2130105</v>
      </c>
      <c r="B856" s="6" t="s">
        <v>743</v>
      </c>
      <c r="C856" s="119">
        <v>0</v>
      </c>
    </row>
    <row r="857" s="55" customFormat="1" ht="12" spans="1:3">
      <c r="A857" s="6">
        <v>2130106</v>
      </c>
      <c r="B857" s="6" t="s">
        <v>744</v>
      </c>
      <c r="C857" s="119">
        <v>15</v>
      </c>
    </row>
    <row r="858" s="55" customFormat="1" ht="12" spans="1:3">
      <c r="A858" s="6">
        <v>2130108</v>
      </c>
      <c r="B858" s="6" t="s">
        <v>745</v>
      </c>
      <c r="C858" s="119">
        <v>162</v>
      </c>
    </row>
    <row r="859" s="55" customFormat="1" ht="12" spans="1:3">
      <c r="A859" s="6">
        <v>2130109</v>
      </c>
      <c r="B859" s="6" t="s">
        <v>746</v>
      </c>
      <c r="C859" s="119">
        <v>75</v>
      </c>
    </row>
    <row r="860" s="55" customFormat="1" ht="12" spans="1:3">
      <c r="A860" s="6">
        <v>2130110</v>
      </c>
      <c r="B860" s="6" t="s">
        <v>747</v>
      </c>
      <c r="C860" s="119">
        <v>68</v>
      </c>
    </row>
    <row r="861" s="55" customFormat="1" ht="12" spans="1:3">
      <c r="A861" s="6">
        <v>2130111</v>
      </c>
      <c r="B861" s="6" t="s">
        <v>748</v>
      </c>
      <c r="C861" s="119">
        <v>13</v>
      </c>
    </row>
    <row r="862" s="55" customFormat="1" ht="12" spans="1:3">
      <c r="A862" s="6">
        <v>2130112</v>
      </c>
      <c r="B862" s="6" t="s">
        <v>749</v>
      </c>
      <c r="C862" s="119">
        <v>94</v>
      </c>
    </row>
    <row r="863" s="55" customFormat="1" ht="12" spans="1:3">
      <c r="A863" s="6">
        <v>2130114</v>
      </c>
      <c r="B863" s="6" t="s">
        <v>750</v>
      </c>
      <c r="C863" s="119">
        <v>0</v>
      </c>
    </row>
    <row r="864" s="55" customFormat="1" ht="12" spans="1:3">
      <c r="A864" s="6">
        <v>2130119</v>
      </c>
      <c r="B864" s="6" t="s">
        <v>751</v>
      </c>
      <c r="C864" s="119">
        <v>327</v>
      </c>
    </row>
    <row r="865" s="55" customFormat="1" ht="12" spans="1:3">
      <c r="A865" s="6">
        <v>2130120</v>
      </c>
      <c r="B865" s="6" t="s">
        <v>752</v>
      </c>
      <c r="C865" s="119">
        <v>0</v>
      </c>
    </row>
    <row r="866" s="55" customFormat="1" ht="12" spans="1:3">
      <c r="A866" s="6">
        <v>2130121</v>
      </c>
      <c r="B866" s="6" t="s">
        <v>753</v>
      </c>
      <c r="C866" s="119">
        <v>0</v>
      </c>
    </row>
    <row r="867" s="55" customFormat="1" ht="12" spans="1:3">
      <c r="A867" s="6">
        <v>2130122</v>
      </c>
      <c r="B867" s="6" t="s">
        <v>754</v>
      </c>
      <c r="C867" s="119">
        <v>981</v>
      </c>
    </row>
    <row r="868" s="55" customFormat="1" ht="12" spans="1:3">
      <c r="A868" s="6">
        <v>2130124</v>
      </c>
      <c r="B868" s="6" t="s">
        <v>755</v>
      </c>
      <c r="C868" s="119">
        <v>416</v>
      </c>
    </row>
    <row r="869" s="55" customFormat="1" ht="12" spans="1:3">
      <c r="A869" s="6">
        <v>2130125</v>
      </c>
      <c r="B869" s="6" t="s">
        <v>756</v>
      </c>
      <c r="C869" s="119">
        <v>0</v>
      </c>
    </row>
    <row r="870" s="55" customFormat="1" ht="12" spans="1:3">
      <c r="A870" s="6">
        <v>2130126</v>
      </c>
      <c r="B870" s="6" t="s">
        <v>757</v>
      </c>
      <c r="C870" s="119">
        <v>642</v>
      </c>
    </row>
    <row r="871" s="55" customFormat="1" ht="12" spans="1:3">
      <c r="A871" s="6">
        <v>2130135</v>
      </c>
      <c r="B871" s="6" t="s">
        <v>758</v>
      </c>
      <c r="C871" s="119">
        <v>3776</v>
      </c>
    </row>
    <row r="872" s="55" customFormat="1" ht="12" spans="1:3">
      <c r="A872" s="6">
        <v>2130142</v>
      </c>
      <c r="B872" s="6" t="s">
        <v>759</v>
      </c>
      <c r="C872" s="119">
        <v>8</v>
      </c>
    </row>
    <row r="873" s="55" customFormat="1" ht="12" spans="1:3">
      <c r="A873" s="6">
        <v>2130148</v>
      </c>
      <c r="B873" s="6" t="s">
        <v>760</v>
      </c>
      <c r="C873" s="119">
        <v>0</v>
      </c>
    </row>
    <row r="874" s="55" customFormat="1" ht="12" spans="1:3">
      <c r="A874" s="6">
        <v>2130152</v>
      </c>
      <c r="B874" s="6" t="s">
        <v>761</v>
      </c>
      <c r="C874" s="119">
        <v>3</v>
      </c>
    </row>
    <row r="875" s="55" customFormat="1" ht="12" spans="1:3">
      <c r="A875" s="6">
        <v>2130153</v>
      </c>
      <c r="B875" s="6" t="s">
        <v>762</v>
      </c>
      <c r="C875" s="119">
        <v>2194</v>
      </c>
    </row>
    <row r="876" s="55" customFormat="1" ht="12" spans="1:3">
      <c r="A876" s="6">
        <v>2130199</v>
      </c>
      <c r="B876" s="6" t="s">
        <v>763</v>
      </c>
      <c r="C876" s="119">
        <v>1468</v>
      </c>
    </row>
    <row r="877" s="55" customFormat="1" ht="12" spans="1:3">
      <c r="A877" s="6">
        <v>21302</v>
      </c>
      <c r="B877" s="116" t="s">
        <v>764</v>
      </c>
      <c r="C877" s="119">
        <f>SUM(C878:C898)</f>
        <v>9051</v>
      </c>
    </row>
    <row r="878" s="55" customFormat="1" ht="12" spans="1:3">
      <c r="A878" s="6">
        <v>2130201</v>
      </c>
      <c r="B878" s="6" t="s">
        <v>110</v>
      </c>
      <c r="C878" s="119">
        <v>2399</v>
      </c>
    </row>
    <row r="879" s="55" customFormat="1" ht="12" spans="1:3">
      <c r="A879" s="6">
        <v>2130202</v>
      </c>
      <c r="B879" s="6" t="s">
        <v>111</v>
      </c>
      <c r="C879" s="119">
        <v>0</v>
      </c>
    </row>
    <row r="880" s="55" customFormat="1" ht="12" spans="1:3">
      <c r="A880" s="6">
        <v>2130203</v>
      </c>
      <c r="B880" s="6" t="s">
        <v>112</v>
      </c>
      <c r="C880" s="119">
        <v>0</v>
      </c>
    </row>
    <row r="881" s="55" customFormat="1" ht="12" spans="1:3">
      <c r="A881" s="6">
        <v>2130204</v>
      </c>
      <c r="B881" s="6" t="s">
        <v>765</v>
      </c>
      <c r="C881" s="119">
        <v>0</v>
      </c>
    </row>
    <row r="882" s="55" customFormat="1" ht="12" spans="1:3">
      <c r="A882" s="6">
        <v>2130205</v>
      </c>
      <c r="B882" s="6" t="s">
        <v>766</v>
      </c>
      <c r="C882" s="119">
        <v>3126</v>
      </c>
    </row>
    <row r="883" s="55" customFormat="1" ht="12" spans="1:3">
      <c r="A883" s="6">
        <v>2130206</v>
      </c>
      <c r="B883" s="6" t="s">
        <v>767</v>
      </c>
      <c r="C883" s="119">
        <v>0</v>
      </c>
    </row>
    <row r="884" s="55" customFormat="1" ht="12" spans="1:3">
      <c r="A884" s="6">
        <v>2130207</v>
      </c>
      <c r="B884" s="6" t="s">
        <v>768</v>
      </c>
      <c r="C884" s="119">
        <v>0</v>
      </c>
    </row>
    <row r="885" s="55" customFormat="1" ht="12" spans="1:3">
      <c r="A885" s="6">
        <v>2130209</v>
      </c>
      <c r="B885" s="6" t="s">
        <v>769</v>
      </c>
      <c r="C885" s="119">
        <v>2193</v>
      </c>
    </row>
    <row r="886" s="55" customFormat="1" ht="12" spans="1:3">
      <c r="A886" s="6">
        <v>2130211</v>
      </c>
      <c r="B886" s="6" t="s">
        <v>770</v>
      </c>
      <c r="C886" s="119">
        <v>53</v>
      </c>
    </row>
    <row r="887" s="55" customFormat="1" ht="12" spans="1:3">
      <c r="A887" s="6">
        <v>2130212</v>
      </c>
      <c r="B887" s="6" t="s">
        <v>771</v>
      </c>
      <c r="C887" s="119">
        <v>42</v>
      </c>
    </row>
    <row r="888" s="55" customFormat="1" ht="12" spans="1:3">
      <c r="A888" s="6">
        <v>2130213</v>
      </c>
      <c r="B888" s="6" t="s">
        <v>772</v>
      </c>
      <c r="C888" s="119">
        <v>0</v>
      </c>
    </row>
    <row r="889" s="55" customFormat="1" ht="12" spans="1:3">
      <c r="A889" s="6">
        <v>2130217</v>
      </c>
      <c r="B889" s="6" t="s">
        <v>773</v>
      </c>
      <c r="C889" s="119">
        <v>0</v>
      </c>
    </row>
    <row r="890" s="55" customFormat="1" ht="12" spans="1:3">
      <c r="A890" s="6">
        <v>2130220</v>
      </c>
      <c r="B890" s="6" t="s">
        <v>774</v>
      </c>
      <c r="C890" s="119">
        <v>0</v>
      </c>
    </row>
    <row r="891" s="55" customFormat="1" ht="12" spans="1:3">
      <c r="A891" s="6">
        <v>2130221</v>
      </c>
      <c r="B891" s="6" t="s">
        <v>775</v>
      </c>
      <c r="C891" s="119">
        <v>298</v>
      </c>
    </row>
    <row r="892" s="55" customFormat="1" ht="12" spans="1:3">
      <c r="A892" s="6">
        <v>2130223</v>
      </c>
      <c r="B892" s="6" t="s">
        <v>776</v>
      </c>
      <c r="C892" s="119">
        <v>0</v>
      </c>
    </row>
    <row r="893" s="55" customFormat="1" ht="12" spans="1:3">
      <c r="A893" s="6">
        <v>2130226</v>
      </c>
      <c r="B893" s="6" t="s">
        <v>777</v>
      </c>
      <c r="C893" s="119">
        <v>0</v>
      </c>
    </row>
    <row r="894" s="55" customFormat="1" ht="12" spans="1:3">
      <c r="A894" s="6">
        <v>2130227</v>
      </c>
      <c r="B894" s="6" t="s">
        <v>778</v>
      </c>
      <c r="C894" s="119">
        <v>0</v>
      </c>
    </row>
    <row r="895" s="55" customFormat="1" ht="12" spans="1:3">
      <c r="A895" s="6">
        <v>2130234</v>
      </c>
      <c r="B895" s="6" t="s">
        <v>779</v>
      </c>
      <c r="C895" s="119">
        <v>118</v>
      </c>
    </row>
    <row r="896" s="55" customFormat="1" ht="12" spans="1:3">
      <c r="A896" s="6">
        <v>2130236</v>
      </c>
      <c r="B896" s="6" t="s">
        <v>780</v>
      </c>
      <c r="C896" s="119">
        <v>0</v>
      </c>
    </row>
    <row r="897" s="55" customFormat="1" ht="12" spans="1:3">
      <c r="A897" s="6">
        <v>2130237</v>
      </c>
      <c r="B897" s="6" t="s">
        <v>749</v>
      </c>
      <c r="C897" s="119">
        <v>0</v>
      </c>
    </row>
    <row r="898" s="55" customFormat="1" ht="12" spans="1:3">
      <c r="A898" s="6">
        <v>2130299</v>
      </c>
      <c r="B898" s="6" t="s">
        <v>781</v>
      </c>
      <c r="C898" s="119">
        <v>822</v>
      </c>
    </row>
    <row r="899" s="55" customFormat="1" ht="12" spans="1:3">
      <c r="A899" s="6">
        <v>21303</v>
      </c>
      <c r="B899" s="116" t="s">
        <v>782</v>
      </c>
      <c r="C899" s="119">
        <f>SUM(C900:C926)</f>
        <v>7336</v>
      </c>
    </row>
    <row r="900" s="55" customFormat="1" ht="12" spans="1:3">
      <c r="A900" s="6">
        <v>2130301</v>
      </c>
      <c r="B900" s="6" t="s">
        <v>110</v>
      </c>
      <c r="C900" s="119">
        <v>1312</v>
      </c>
    </row>
    <row r="901" s="55" customFormat="1" ht="12" spans="1:3">
      <c r="A901" s="6">
        <v>2130302</v>
      </c>
      <c r="B901" s="6" t="s">
        <v>111</v>
      </c>
      <c r="C901" s="119">
        <v>0</v>
      </c>
    </row>
    <row r="902" s="55" customFormat="1" ht="12" spans="1:3">
      <c r="A902" s="6">
        <v>2130303</v>
      </c>
      <c r="B902" s="6" t="s">
        <v>112</v>
      </c>
      <c r="C902" s="119">
        <v>0</v>
      </c>
    </row>
    <row r="903" s="55" customFormat="1" ht="12" spans="1:3">
      <c r="A903" s="6">
        <v>2130304</v>
      </c>
      <c r="B903" s="6" t="s">
        <v>783</v>
      </c>
      <c r="C903" s="119">
        <v>40</v>
      </c>
    </row>
    <row r="904" s="55" customFormat="1" ht="12" spans="1:3">
      <c r="A904" s="6">
        <v>2130305</v>
      </c>
      <c r="B904" s="6" t="s">
        <v>784</v>
      </c>
      <c r="C904" s="119">
        <v>1694</v>
      </c>
    </row>
    <row r="905" s="55" customFormat="1" ht="12" spans="1:3">
      <c r="A905" s="6">
        <v>2130306</v>
      </c>
      <c r="B905" s="6" t="s">
        <v>785</v>
      </c>
      <c r="C905" s="119">
        <v>1493</v>
      </c>
    </row>
    <row r="906" s="55" customFormat="1" ht="12" spans="1:3">
      <c r="A906" s="6">
        <v>2130307</v>
      </c>
      <c r="B906" s="6" t="s">
        <v>786</v>
      </c>
      <c r="C906" s="119">
        <v>0</v>
      </c>
    </row>
    <row r="907" s="55" customFormat="1" ht="12" spans="1:3">
      <c r="A907" s="6">
        <v>2130308</v>
      </c>
      <c r="B907" s="6" t="s">
        <v>787</v>
      </c>
      <c r="C907" s="119">
        <v>0</v>
      </c>
    </row>
    <row r="908" s="55" customFormat="1" ht="12" spans="1:3">
      <c r="A908" s="6">
        <v>2130309</v>
      </c>
      <c r="B908" s="6" t="s">
        <v>788</v>
      </c>
      <c r="C908" s="119">
        <v>0</v>
      </c>
    </row>
    <row r="909" s="55" customFormat="1" ht="12" spans="1:3">
      <c r="A909" s="6">
        <v>2130310</v>
      </c>
      <c r="B909" s="6" t="s">
        <v>789</v>
      </c>
      <c r="C909" s="119">
        <v>260</v>
      </c>
    </row>
    <row r="910" s="55" customFormat="1" ht="12" spans="1:3">
      <c r="A910" s="6">
        <v>2130311</v>
      </c>
      <c r="B910" s="6" t="s">
        <v>790</v>
      </c>
      <c r="C910" s="119">
        <v>0</v>
      </c>
    </row>
    <row r="911" s="55" customFormat="1" ht="12" spans="1:3">
      <c r="A911" s="6">
        <v>2130312</v>
      </c>
      <c r="B911" s="6" t="s">
        <v>791</v>
      </c>
      <c r="C911" s="119">
        <v>0</v>
      </c>
    </row>
    <row r="912" s="55" customFormat="1" ht="12" spans="1:3">
      <c r="A912" s="6">
        <v>2130313</v>
      </c>
      <c r="B912" s="6" t="s">
        <v>792</v>
      </c>
      <c r="C912" s="119">
        <v>5</v>
      </c>
    </row>
    <row r="913" s="55" customFormat="1" ht="12" spans="1:3">
      <c r="A913" s="6">
        <v>2130314</v>
      </c>
      <c r="B913" s="6" t="s">
        <v>793</v>
      </c>
      <c r="C913" s="119">
        <v>218</v>
      </c>
    </row>
    <row r="914" s="55" customFormat="1" ht="12" spans="1:3">
      <c r="A914" s="6">
        <v>2130315</v>
      </c>
      <c r="B914" s="6" t="s">
        <v>794</v>
      </c>
      <c r="C914" s="119">
        <v>183</v>
      </c>
    </row>
    <row r="915" s="55" customFormat="1" ht="12" spans="1:3">
      <c r="A915" s="6">
        <v>2130316</v>
      </c>
      <c r="B915" s="6" t="s">
        <v>795</v>
      </c>
      <c r="C915" s="119">
        <v>0</v>
      </c>
    </row>
    <row r="916" s="55" customFormat="1" ht="12" spans="1:3">
      <c r="A916" s="6">
        <v>2130317</v>
      </c>
      <c r="B916" s="6" t="s">
        <v>796</v>
      </c>
      <c r="C916" s="119">
        <v>0</v>
      </c>
    </row>
    <row r="917" s="55" customFormat="1" ht="12" spans="1:3">
      <c r="A917" s="6">
        <v>2130318</v>
      </c>
      <c r="B917" s="6" t="s">
        <v>797</v>
      </c>
      <c r="C917" s="119">
        <v>0</v>
      </c>
    </row>
    <row r="918" s="55" customFormat="1" ht="12" spans="1:3">
      <c r="A918" s="6">
        <v>2130319</v>
      </c>
      <c r="B918" s="6" t="s">
        <v>798</v>
      </c>
      <c r="C918" s="119">
        <v>376</v>
      </c>
    </row>
    <row r="919" s="55" customFormat="1" ht="12" spans="1:3">
      <c r="A919" s="6">
        <v>2130321</v>
      </c>
      <c r="B919" s="6" t="s">
        <v>799</v>
      </c>
      <c r="C919" s="119">
        <v>979</v>
      </c>
    </row>
    <row r="920" s="55" customFormat="1" ht="12" spans="1:3">
      <c r="A920" s="6">
        <v>2130322</v>
      </c>
      <c r="B920" s="6" t="s">
        <v>800</v>
      </c>
      <c r="C920" s="119">
        <v>0</v>
      </c>
    </row>
    <row r="921" s="55" customFormat="1" ht="12" spans="1:3">
      <c r="A921" s="6">
        <v>2130333</v>
      </c>
      <c r="B921" s="6" t="s">
        <v>776</v>
      </c>
      <c r="C921" s="119">
        <v>0</v>
      </c>
    </row>
    <row r="922" s="55" customFormat="1" ht="12" spans="1:3">
      <c r="A922" s="6">
        <v>2130334</v>
      </c>
      <c r="B922" s="6" t="s">
        <v>801</v>
      </c>
      <c r="C922" s="119">
        <v>0</v>
      </c>
    </row>
    <row r="923" s="55" customFormat="1" ht="12" spans="1:3">
      <c r="A923" s="6">
        <v>2130335</v>
      </c>
      <c r="B923" s="6" t="s">
        <v>802</v>
      </c>
      <c r="C923" s="119">
        <v>20</v>
      </c>
    </row>
    <row r="924" s="55" customFormat="1" ht="12" spans="1:3">
      <c r="A924" s="6">
        <v>2130336</v>
      </c>
      <c r="B924" s="6" t="s">
        <v>803</v>
      </c>
      <c r="C924" s="119">
        <v>0</v>
      </c>
    </row>
    <row r="925" s="55" customFormat="1" ht="12" spans="1:3">
      <c r="A925" s="6">
        <v>2130337</v>
      </c>
      <c r="B925" s="6" t="s">
        <v>804</v>
      </c>
      <c r="C925" s="119">
        <v>0</v>
      </c>
    </row>
    <row r="926" s="55" customFormat="1" ht="12" spans="1:3">
      <c r="A926" s="6">
        <v>2130399</v>
      </c>
      <c r="B926" s="6" t="s">
        <v>805</v>
      </c>
      <c r="C926" s="119">
        <v>756</v>
      </c>
    </row>
    <row r="927" s="55" customFormat="1" ht="12" spans="1:3">
      <c r="A927" s="6">
        <v>21305</v>
      </c>
      <c r="B927" s="116" t="s">
        <v>806</v>
      </c>
      <c r="C927" s="119">
        <f>SUM(C928:C937)</f>
        <v>11731</v>
      </c>
    </row>
    <row r="928" s="55" customFormat="1" ht="12" spans="1:3">
      <c r="A928" s="6">
        <v>2130501</v>
      </c>
      <c r="B928" s="6" t="s">
        <v>110</v>
      </c>
      <c r="C928" s="119">
        <v>496</v>
      </c>
    </row>
    <row r="929" s="55" customFormat="1" ht="12" spans="1:3">
      <c r="A929" s="6">
        <v>2130502</v>
      </c>
      <c r="B929" s="6" t="s">
        <v>111</v>
      </c>
      <c r="C929" s="119">
        <v>0</v>
      </c>
    </row>
    <row r="930" s="55" customFormat="1" ht="12" spans="1:3">
      <c r="A930" s="6">
        <v>2130503</v>
      </c>
      <c r="B930" s="6" t="s">
        <v>112</v>
      </c>
      <c r="C930" s="119">
        <v>0</v>
      </c>
    </row>
    <row r="931" s="55" customFormat="1" ht="12" spans="1:3">
      <c r="A931" s="6">
        <v>2130504</v>
      </c>
      <c r="B931" s="6" t="s">
        <v>807</v>
      </c>
      <c r="C931" s="119">
        <v>29</v>
      </c>
    </row>
    <row r="932" s="55" customFormat="1" ht="12" spans="1:3">
      <c r="A932" s="6">
        <v>2130505</v>
      </c>
      <c r="B932" s="6" t="s">
        <v>808</v>
      </c>
      <c r="C932" s="119">
        <v>0</v>
      </c>
    </row>
    <row r="933" s="55" customFormat="1" ht="12" spans="1:3">
      <c r="A933" s="6">
        <v>2130506</v>
      </c>
      <c r="B933" s="6" t="s">
        <v>809</v>
      </c>
      <c r="C933" s="119">
        <v>0</v>
      </c>
    </row>
    <row r="934" s="55" customFormat="1" ht="12" spans="1:3">
      <c r="A934" s="6">
        <v>2130507</v>
      </c>
      <c r="B934" s="6" t="s">
        <v>810</v>
      </c>
      <c r="C934" s="119">
        <v>0</v>
      </c>
    </row>
    <row r="935" s="55" customFormat="1" ht="12" spans="1:3">
      <c r="A935" s="6">
        <v>2130508</v>
      </c>
      <c r="B935" s="6" t="s">
        <v>811</v>
      </c>
      <c r="C935" s="119">
        <v>0</v>
      </c>
    </row>
    <row r="936" s="55" customFormat="1" ht="12" spans="1:3">
      <c r="A936" s="6">
        <v>2130550</v>
      </c>
      <c r="B936" s="6" t="s">
        <v>119</v>
      </c>
      <c r="C936" s="119">
        <v>0</v>
      </c>
    </row>
    <row r="937" s="55" customFormat="1" ht="12" spans="1:3">
      <c r="A937" s="6">
        <v>2130599</v>
      </c>
      <c r="B937" s="6" t="s">
        <v>812</v>
      </c>
      <c r="C937" s="119">
        <v>11206</v>
      </c>
    </row>
    <row r="938" s="55" customFormat="1" ht="12" spans="1:3">
      <c r="A938" s="6">
        <v>21307</v>
      </c>
      <c r="B938" s="116" t="s">
        <v>813</v>
      </c>
      <c r="C938" s="119">
        <f>SUM(C939:C944)</f>
        <v>7850</v>
      </c>
    </row>
    <row r="939" s="55" customFormat="1" ht="12" spans="1:3">
      <c r="A939" s="6">
        <v>2130701</v>
      </c>
      <c r="B939" s="6" t="s">
        <v>814</v>
      </c>
      <c r="C939" s="119">
        <v>1140</v>
      </c>
    </row>
    <row r="940" s="55" customFormat="1" ht="12" spans="1:3">
      <c r="A940" s="6">
        <v>2130704</v>
      </c>
      <c r="B940" s="6" t="s">
        <v>815</v>
      </c>
      <c r="C940" s="119">
        <v>0</v>
      </c>
    </row>
    <row r="941" s="55" customFormat="1" ht="12" spans="1:3">
      <c r="A941" s="6">
        <v>2130705</v>
      </c>
      <c r="B941" s="6" t="s">
        <v>816</v>
      </c>
      <c r="C941" s="119">
        <v>5540</v>
      </c>
    </row>
    <row r="942" s="55" customFormat="1" ht="12" spans="1:3">
      <c r="A942" s="6">
        <v>2130706</v>
      </c>
      <c r="B942" s="6" t="s">
        <v>817</v>
      </c>
      <c r="C942" s="119">
        <v>193</v>
      </c>
    </row>
    <row r="943" s="55" customFormat="1" ht="12" spans="1:3">
      <c r="A943" s="6">
        <v>2130707</v>
      </c>
      <c r="B943" s="6" t="s">
        <v>818</v>
      </c>
      <c r="C943" s="119">
        <v>160</v>
      </c>
    </row>
    <row r="944" s="55" customFormat="1" ht="12" spans="1:3">
      <c r="A944" s="6">
        <v>2130799</v>
      </c>
      <c r="B944" s="6" t="s">
        <v>819</v>
      </c>
      <c r="C944" s="119">
        <v>817</v>
      </c>
    </row>
    <row r="945" s="55" customFormat="1" ht="12" spans="1:3">
      <c r="A945" s="6">
        <v>21308</v>
      </c>
      <c r="B945" s="116" t="s">
        <v>820</v>
      </c>
      <c r="C945" s="119">
        <f>SUM(C946:C950)</f>
        <v>1217</v>
      </c>
    </row>
    <row r="946" s="55" customFormat="1" ht="12" spans="1:3">
      <c r="A946" s="6">
        <v>2130801</v>
      </c>
      <c r="B946" s="6" t="s">
        <v>821</v>
      </c>
      <c r="C946" s="119">
        <v>0</v>
      </c>
    </row>
    <row r="947" s="55" customFormat="1" ht="12" spans="1:3">
      <c r="A947" s="6">
        <v>2130803</v>
      </c>
      <c r="B947" s="6" t="s">
        <v>822</v>
      </c>
      <c r="C947" s="119">
        <v>1103</v>
      </c>
    </row>
    <row r="948" s="55" customFormat="1" ht="12" spans="1:3">
      <c r="A948" s="6">
        <v>2130804</v>
      </c>
      <c r="B948" s="6" t="s">
        <v>823</v>
      </c>
      <c r="C948" s="119">
        <v>114</v>
      </c>
    </row>
    <row r="949" s="55" customFormat="1" ht="12" spans="1:3">
      <c r="A949" s="6">
        <v>2130805</v>
      </c>
      <c r="B949" s="6" t="s">
        <v>824</v>
      </c>
      <c r="C949" s="119">
        <v>0</v>
      </c>
    </row>
    <row r="950" s="55" customFormat="1" ht="12" spans="1:3">
      <c r="A950" s="6">
        <v>2130899</v>
      </c>
      <c r="B950" s="6" t="s">
        <v>825</v>
      </c>
      <c r="C950" s="119">
        <v>0</v>
      </c>
    </row>
    <row r="951" s="55" customFormat="1" ht="12" spans="1:3">
      <c r="A951" s="6">
        <v>21309</v>
      </c>
      <c r="B951" s="116" t="s">
        <v>826</v>
      </c>
      <c r="C951" s="119">
        <f>SUM(C952:C953)</f>
        <v>621</v>
      </c>
    </row>
    <row r="952" s="55" customFormat="1" ht="12" spans="1:3">
      <c r="A952" s="6">
        <v>2130901</v>
      </c>
      <c r="B952" s="6" t="s">
        <v>827</v>
      </c>
      <c r="C952" s="119">
        <v>0</v>
      </c>
    </row>
    <row r="953" s="55" customFormat="1" ht="12" spans="1:3">
      <c r="A953" s="6">
        <v>2130999</v>
      </c>
      <c r="B953" s="6" t="s">
        <v>828</v>
      </c>
      <c r="C953" s="119">
        <v>621</v>
      </c>
    </row>
    <row r="954" s="55" customFormat="1" ht="12" spans="1:3">
      <c r="A954" s="6">
        <v>21399</v>
      </c>
      <c r="B954" s="116" t="s">
        <v>829</v>
      </c>
      <c r="C954" s="119">
        <f>C955+C956</f>
        <v>1162</v>
      </c>
    </row>
    <row r="955" s="55" customFormat="1" ht="12" spans="1:3">
      <c r="A955" s="6">
        <v>2139901</v>
      </c>
      <c r="B955" s="6" t="s">
        <v>830</v>
      </c>
      <c r="C955" s="119">
        <v>0</v>
      </c>
    </row>
    <row r="956" s="55" customFormat="1" ht="12" spans="1:3">
      <c r="A956" s="6">
        <v>2139999</v>
      </c>
      <c r="B956" s="6" t="s">
        <v>831</v>
      </c>
      <c r="C956" s="119">
        <v>1162</v>
      </c>
    </row>
    <row r="957" s="55" customFormat="1" ht="12" spans="1:3">
      <c r="A957" s="6">
        <v>214</v>
      </c>
      <c r="B957" s="116" t="s">
        <v>832</v>
      </c>
      <c r="C957" s="119">
        <f>SUM(C958,C980,C990,C1000,C1007,C1012)</f>
        <v>7206</v>
      </c>
    </row>
    <row r="958" s="55" customFormat="1" ht="12" spans="1:3">
      <c r="A958" s="6">
        <v>21401</v>
      </c>
      <c r="B958" s="116" t="s">
        <v>833</v>
      </c>
      <c r="C958" s="119">
        <f>SUM(C959:C979)</f>
        <v>3983</v>
      </c>
    </row>
    <row r="959" s="55" customFormat="1" ht="12" spans="1:3">
      <c r="A959" s="6">
        <v>2140101</v>
      </c>
      <c r="B959" s="6" t="s">
        <v>110</v>
      </c>
      <c r="C959" s="119">
        <v>2343</v>
      </c>
    </row>
    <row r="960" s="55" customFormat="1" ht="12" spans="1:3">
      <c r="A960" s="6">
        <v>2140102</v>
      </c>
      <c r="B960" s="6" t="s">
        <v>111</v>
      </c>
      <c r="C960" s="119">
        <v>0</v>
      </c>
    </row>
    <row r="961" s="55" customFormat="1" ht="12" spans="1:3">
      <c r="A961" s="6">
        <v>2140103</v>
      </c>
      <c r="B961" s="6" t="s">
        <v>112</v>
      </c>
      <c r="C961" s="119">
        <v>0</v>
      </c>
    </row>
    <row r="962" s="55" customFormat="1" ht="12" spans="1:3">
      <c r="A962" s="6">
        <v>2140104</v>
      </c>
      <c r="B962" s="6" t="s">
        <v>834</v>
      </c>
      <c r="C962" s="119">
        <v>670</v>
      </c>
    </row>
    <row r="963" s="55" customFormat="1" ht="12" spans="1:3">
      <c r="A963" s="6">
        <v>2140106</v>
      </c>
      <c r="B963" s="6" t="s">
        <v>835</v>
      </c>
      <c r="C963" s="119">
        <v>479</v>
      </c>
    </row>
    <row r="964" s="55" customFormat="1" ht="12" spans="1:3">
      <c r="A964" s="6">
        <v>2140109</v>
      </c>
      <c r="B964" s="6" t="s">
        <v>836</v>
      </c>
      <c r="C964" s="119">
        <v>0</v>
      </c>
    </row>
    <row r="965" s="55" customFormat="1" ht="12" spans="1:3">
      <c r="A965" s="6">
        <v>2140110</v>
      </c>
      <c r="B965" s="6" t="s">
        <v>837</v>
      </c>
      <c r="C965" s="119">
        <v>0</v>
      </c>
    </row>
    <row r="966" s="55" customFormat="1" ht="12" spans="1:3">
      <c r="A966" s="6">
        <v>2140111</v>
      </c>
      <c r="B966" s="6" t="s">
        <v>838</v>
      </c>
      <c r="C966" s="119">
        <v>0</v>
      </c>
    </row>
    <row r="967" s="55" customFormat="1" ht="12" spans="1:3">
      <c r="A967" s="6">
        <v>2140112</v>
      </c>
      <c r="B967" s="6" t="s">
        <v>839</v>
      </c>
      <c r="C967" s="119">
        <v>0</v>
      </c>
    </row>
    <row r="968" s="55" customFormat="1" ht="12" spans="1:3">
      <c r="A968" s="6">
        <v>2140114</v>
      </c>
      <c r="B968" s="6" t="s">
        <v>840</v>
      </c>
      <c r="C968" s="119">
        <v>0</v>
      </c>
    </row>
    <row r="969" s="55" customFormat="1" ht="12" spans="1:3">
      <c r="A969" s="6">
        <v>2140122</v>
      </c>
      <c r="B969" s="6" t="s">
        <v>841</v>
      </c>
      <c r="C969" s="119">
        <v>0</v>
      </c>
    </row>
    <row r="970" s="55" customFormat="1" ht="12" spans="1:3">
      <c r="A970" s="6">
        <v>2140123</v>
      </c>
      <c r="B970" s="6" t="s">
        <v>842</v>
      </c>
      <c r="C970" s="119">
        <v>0</v>
      </c>
    </row>
    <row r="971" s="55" customFormat="1" ht="12" spans="1:3">
      <c r="A971" s="6">
        <v>2140127</v>
      </c>
      <c r="B971" s="6" t="s">
        <v>843</v>
      </c>
      <c r="C971" s="119">
        <v>0</v>
      </c>
    </row>
    <row r="972" s="55" customFormat="1" ht="12" spans="1:3">
      <c r="A972" s="6">
        <v>2140128</v>
      </c>
      <c r="B972" s="6" t="s">
        <v>844</v>
      </c>
      <c r="C972" s="119">
        <v>0</v>
      </c>
    </row>
    <row r="973" s="55" customFormat="1" ht="12" spans="1:3">
      <c r="A973" s="6">
        <v>2140129</v>
      </c>
      <c r="B973" s="6" t="s">
        <v>845</v>
      </c>
      <c r="C973" s="119">
        <v>0</v>
      </c>
    </row>
    <row r="974" s="55" customFormat="1" ht="12" spans="1:3">
      <c r="A974" s="6">
        <v>2140130</v>
      </c>
      <c r="B974" s="6" t="s">
        <v>846</v>
      </c>
      <c r="C974" s="119">
        <v>0</v>
      </c>
    </row>
    <row r="975" s="55" customFormat="1" ht="12" spans="1:3">
      <c r="A975" s="6">
        <v>2140131</v>
      </c>
      <c r="B975" s="6" t="s">
        <v>847</v>
      </c>
      <c r="C975" s="119">
        <v>100</v>
      </c>
    </row>
    <row r="976" s="55" customFormat="1" ht="12" spans="1:3">
      <c r="A976" s="6">
        <v>2140133</v>
      </c>
      <c r="B976" s="6" t="s">
        <v>848</v>
      </c>
      <c r="C976" s="119">
        <v>0</v>
      </c>
    </row>
    <row r="977" s="55" customFormat="1" ht="12" spans="1:3">
      <c r="A977" s="6">
        <v>2140136</v>
      </c>
      <c r="B977" s="6" t="s">
        <v>849</v>
      </c>
      <c r="C977" s="119">
        <v>0</v>
      </c>
    </row>
    <row r="978" s="55" customFormat="1" ht="12" spans="1:3">
      <c r="A978" s="6">
        <v>2140138</v>
      </c>
      <c r="B978" s="6" t="s">
        <v>850</v>
      </c>
      <c r="C978" s="119">
        <v>0</v>
      </c>
    </row>
    <row r="979" s="55" customFormat="1" ht="12" spans="1:3">
      <c r="A979" s="6">
        <v>2140199</v>
      </c>
      <c r="B979" s="6" t="s">
        <v>851</v>
      </c>
      <c r="C979" s="119">
        <v>391</v>
      </c>
    </row>
    <row r="980" s="55" customFormat="1" ht="12" spans="1:3">
      <c r="A980" s="6">
        <v>21402</v>
      </c>
      <c r="B980" s="116" t="s">
        <v>852</v>
      </c>
      <c r="C980" s="119">
        <f>SUM(C981:C989)</f>
        <v>0</v>
      </c>
    </row>
    <row r="981" s="55" customFormat="1" ht="12" spans="1:3">
      <c r="A981" s="6">
        <v>2140201</v>
      </c>
      <c r="B981" s="6" t="s">
        <v>110</v>
      </c>
      <c r="C981" s="119">
        <v>0</v>
      </c>
    </row>
    <row r="982" s="55" customFormat="1" ht="12" spans="1:3">
      <c r="A982" s="6">
        <v>2140202</v>
      </c>
      <c r="B982" s="6" t="s">
        <v>111</v>
      </c>
      <c r="C982" s="119">
        <v>0</v>
      </c>
    </row>
    <row r="983" s="55" customFormat="1" ht="12" spans="1:3">
      <c r="A983" s="6">
        <v>2140203</v>
      </c>
      <c r="B983" s="6" t="s">
        <v>112</v>
      </c>
      <c r="C983" s="119">
        <v>0</v>
      </c>
    </row>
    <row r="984" s="55" customFormat="1" ht="12" spans="1:3">
      <c r="A984" s="6">
        <v>2140204</v>
      </c>
      <c r="B984" s="6" t="s">
        <v>853</v>
      </c>
      <c r="C984" s="119">
        <v>0</v>
      </c>
    </row>
    <row r="985" s="55" customFormat="1" ht="12" spans="1:3">
      <c r="A985" s="6">
        <v>2140205</v>
      </c>
      <c r="B985" s="6" t="s">
        <v>854</v>
      </c>
      <c r="C985" s="119">
        <v>0</v>
      </c>
    </row>
    <row r="986" s="55" customFormat="1" ht="12" spans="1:3">
      <c r="A986" s="6">
        <v>2140206</v>
      </c>
      <c r="B986" s="6" t="s">
        <v>855</v>
      </c>
      <c r="C986" s="119">
        <v>0</v>
      </c>
    </row>
    <row r="987" s="55" customFormat="1" ht="12" spans="1:3">
      <c r="A987" s="6">
        <v>2140207</v>
      </c>
      <c r="B987" s="6" t="s">
        <v>856</v>
      </c>
      <c r="C987" s="119">
        <v>0</v>
      </c>
    </row>
    <row r="988" s="55" customFormat="1" ht="12" spans="1:3">
      <c r="A988" s="6">
        <v>2140208</v>
      </c>
      <c r="B988" s="6" t="s">
        <v>857</v>
      </c>
      <c r="C988" s="119">
        <v>0</v>
      </c>
    </row>
    <row r="989" s="55" customFormat="1" ht="12" spans="1:3">
      <c r="A989" s="6">
        <v>2140299</v>
      </c>
      <c r="B989" s="6" t="s">
        <v>858</v>
      </c>
      <c r="C989" s="119">
        <v>0</v>
      </c>
    </row>
    <row r="990" s="55" customFormat="1" ht="12" spans="1:3">
      <c r="A990" s="6">
        <v>21403</v>
      </c>
      <c r="B990" s="116" t="s">
        <v>859</v>
      </c>
      <c r="C990" s="119">
        <f>SUM(C991:C999)</f>
        <v>0</v>
      </c>
    </row>
    <row r="991" s="55" customFormat="1" ht="12" spans="1:3">
      <c r="A991" s="6">
        <v>2140301</v>
      </c>
      <c r="B991" s="6" t="s">
        <v>110</v>
      </c>
      <c r="C991" s="119">
        <v>0</v>
      </c>
    </row>
    <row r="992" s="55" customFormat="1" ht="12" spans="1:3">
      <c r="A992" s="6">
        <v>2140302</v>
      </c>
      <c r="B992" s="6" t="s">
        <v>111</v>
      </c>
      <c r="C992" s="119">
        <v>0</v>
      </c>
    </row>
    <row r="993" s="55" customFormat="1" ht="12" spans="1:3">
      <c r="A993" s="6">
        <v>2140303</v>
      </c>
      <c r="B993" s="6" t="s">
        <v>112</v>
      </c>
      <c r="C993" s="119">
        <v>0</v>
      </c>
    </row>
    <row r="994" s="55" customFormat="1" ht="12" spans="1:3">
      <c r="A994" s="6">
        <v>2140304</v>
      </c>
      <c r="B994" s="6" t="s">
        <v>860</v>
      </c>
      <c r="C994" s="119">
        <v>0</v>
      </c>
    </row>
    <row r="995" s="55" customFormat="1" ht="12" spans="1:3">
      <c r="A995" s="6">
        <v>2140305</v>
      </c>
      <c r="B995" s="6" t="s">
        <v>861</v>
      </c>
      <c r="C995" s="119">
        <v>0</v>
      </c>
    </row>
    <row r="996" s="55" customFormat="1" ht="12" spans="1:3">
      <c r="A996" s="6">
        <v>2140306</v>
      </c>
      <c r="B996" s="6" t="s">
        <v>862</v>
      </c>
      <c r="C996" s="119">
        <v>0</v>
      </c>
    </row>
    <row r="997" s="55" customFormat="1" ht="12" spans="1:3">
      <c r="A997" s="6">
        <v>2140307</v>
      </c>
      <c r="B997" s="6" t="s">
        <v>863</v>
      </c>
      <c r="C997" s="119">
        <v>0</v>
      </c>
    </row>
    <row r="998" s="55" customFormat="1" ht="12" spans="1:3">
      <c r="A998" s="6">
        <v>2140308</v>
      </c>
      <c r="B998" s="6" t="s">
        <v>864</v>
      </c>
      <c r="C998" s="119">
        <v>0</v>
      </c>
    </row>
    <row r="999" s="55" customFormat="1" ht="12" spans="1:3">
      <c r="A999" s="6">
        <v>2140399</v>
      </c>
      <c r="B999" s="6" t="s">
        <v>865</v>
      </c>
      <c r="C999" s="119">
        <v>0</v>
      </c>
    </row>
    <row r="1000" s="55" customFormat="1" ht="12" spans="1:3">
      <c r="A1000" s="6">
        <v>21405</v>
      </c>
      <c r="B1000" s="116" t="s">
        <v>866</v>
      </c>
      <c r="C1000" s="119">
        <f>SUM(C1001:C1006)</f>
        <v>0</v>
      </c>
    </row>
    <row r="1001" s="55" customFormat="1" ht="12" spans="1:3">
      <c r="A1001" s="6">
        <v>2140501</v>
      </c>
      <c r="B1001" s="6" t="s">
        <v>110</v>
      </c>
      <c r="C1001" s="119">
        <v>0</v>
      </c>
    </row>
    <row r="1002" s="55" customFormat="1" ht="12" spans="1:3">
      <c r="A1002" s="6">
        <v>2140502</v>
      </c>
      <c r="B1002" s="6" t="s">
        <v>111</v>
      </c>
      <c r="C1002" s="119">
        <v>0</v>
      </c>
    </row>
    <row r="1003" s="55" customFormat="1" ht="12" spans="1:3">
      <c r="A1003" s="6">
        <v>2140503</v>
      </c>
      <c r="B1003" s="6" t="s">
        <v>112</v>
      </c>
      <c r="C1003" s="119">
        <v>0</v>
      </c>
    </row>
    <row r="1004" s="55" customFormat="1" ht="12" spans="1:3">
      <c r="A1004" s="6">
        <v>2140504</v>
      </c>
      <c r="B1004" s="6" t="s">
        <v>857</v>
      </c>
      <c r="C1004" s="119">
        <v>0</v>
      </c>
    </row>
    <row r="1005" s="55" customFormat="1" ht="12" spans="1:3">
      <c r="A1005" s="6">
        <v>2140505</v>
      </c>
      <c r="B1005" s="6" t="s">
        <v>867</v>
      </c>
      <c r="C1005" s="119">
        <v>0</v>
      </c>
    </row>
    <row r="1006" s="55" customFormat="1" ht="12" spans="1:3">
      <c r="A1006" s="6">
        <v>2140599</v>
      </c>
      <c r="B1006" s="6" t="s">
        <v>868</v>
      </c>
      <c r="C1006" s="119">
        <v>0</v>
      </c>
    </row>
    <row r="1007" s="55" customFormat="1" ht="12" spans="1:3">
      <c r="A1007" s="6">
        <v>21406</v>
      </c>
      <c r="B1007" s="116" t="s">
        <v>869</v>
      </c>
      <c r="C1007" s="119">
        <f>SUM(C1008:C1011)</f>
        <v>2914</v>
      </c>
    </row>
    <row r="1008" s="55" customFormat="1" ht="12" spans="1:3">
      <c r="A1008" s="6">
        <v>2140601</v>
      </c>
      <c r="B1008" s="6" t="s">
        <v>870</v>
      </c>
      <c r="C1008" s="119">
        <v>1316</v>
      </c>
    </row>
    <row r="1009" s="55" customFormat="1" ht="12" spans="1:3">
      <c r="A1009" s="6">
        <v>2140602</v>
      </c>
      <c r="B1009" s="6" t="s">
        <v>871</v>
      </c>
      <c r="C1009" s="119">
        <v>997</v>
      </c>
    </row>
    <row r="1010" s="55" customFormat="1" ht="12" spans="1:3">
      <c r="A1010" s="6">
        <v>2140603</v>
      </c>
      <c r="B1010" s="6" t="s">
        <v>872</v>
      </c>
      <c r="C1010" s="119">
        <v>0</v>
      </c>
    </row>
    <row r="1011" s="55" customFormat="1" ht="12" spans="1:3">
      <c r="A1011" s="6">
        <v>2140699</v>
      </c>
      <c r="B1011" s="6" t="s">
        <v>873</v>
      </c>
      <c r="C1011" s="119">
        <v>601</v>
      </c>
    </row>
    <row r="1012" s="55" customFormat="1" ht="12" spans="1:3">
      <c r="A1012" s="6">
        <v>21499</v>
      </c>
      <c r="B1012" s="116" t="s">
        <v>874</v>
      </c>
      <c r="C1012" s="119">
        <f>SUM(C1013:C1014)</f>
        <v>309</v>
      </c>
    </row>
    <row r="1013" s="55" customFormat="1" ht="12" spans="1:3">
      <c r="A1013" s="6">
        <v>2149901</v>
      </c>
      <c r="B1013" s="6" t="s">
        <v>875</v>
      </c>
      <c r="C1013" s="119">
        <v>83</v>
      </c>
    </row>
    <row r="1014" s="55" customFormat="1" ht="12" spans="1:3">
      <c r="A1014" s="6">
        <v>2149999</v>
      </c>
      <c r="B1014" s="6" t="s">
        <v>876</v>
      </c>
      <c r="C1014" s="119">
        <v>226</v>
      </c>
    </row>
    <row r="1015" s="55" customFormat="1" ht="12" spans="1:3">
      <c r="A1015" s="6">
        <v>215</v>
      </c>
      <c r="B1015" s="116" t="s">
        <v>877</v>
      </c>
      <c r="C1015" s="119">
        <f>SUM(C1016,C1026,C1042,C1047,C1058,C1065,C1073)</f>
        <v>907</v>
      </c>
    </row>
    <row r="1016" s="55" customFormat="1" ht="12" spans="1:3">
      <c r="A1016" s="6">
        <v>21501</v>
      </c>
      <c r="B1016" s="116" t="s">
        <v>878</v>
      </c>
      <c r="C1016" s="119">
        <f>SUM(C1017:C1025)</f>
        <v>0</v>
      </c>
    </row>
    <row r="1017" s="55" customFormat="1" ht="12" spans="1:3">
      <c r="A1017" s="6">
        <v>2150101</v>
      </c>
      <c r="B1017" s="6" t="s">
        <v>110</v>
      </c>
      <c r="C1017" s="119">
        <v>0</v>
      </c>
    </row>
    <row r="1018" s="55" customFormat="1" ht="12" spans="1:3">
      <c r="A1018" s="6">
        <v>2150102</v>
      </c>
      <c r="B1018" s="6" t="s">
        <v>111</v>
      </c>
      <c r="C1018" s="119">
        <v>0</v>
      </c>
    </row>
    <row r="1019" s="55" customFormat="1" ht="12" spans="1:3">
      <c r="A1019" s="6">
        <v>2150103</v>
      </c>
      <c r="B1019" s="6" t="s">
        <v>112</v>
      </c>
      <c r="C1019" s="119">
        <v>0</v>
      </c>
    </row>
    <row r="1020" s="55" customFormat="1" ht="12" spans="1:3">
      <c r="A1020" s="6">
        <v>2150104</v>
      </c>
      <c r="B1020" s="6" t="s">
        <v>879</v>
      </c>
      <c r="C1020" s="119">
        <v>0</v>
      </c>
    </row>
    <row r="1021" s="55" customFormat="1" ht="12" spans="1:3">
      <c r="A1021" s="6">
        <v>2150105</v>
      </c>
      <c r="B1021" s="6" t="s">
        <v>880</v>
      </c>
      <c r="C1021" s="119">
        <v>0</v>
      </c>
    </row>
    <row r="1022" s="55" customFormat="1" ht="12" spans="1:3">
      <c r="A1022" s="6">
        <v>2150106</v>
      </c>
      <c r="B1022" s="6" t="s">
        <v>881</v>
      </c>
      <c r="C1022" s="119">
        <v>0</v>
      </c>
    </row>
    <row r="1023" s="55" customFormat="1" ht="12" spans="1:3">
      <c r="A1023" s="6">
        <v>2150107</v>
      </c>
      <c r="B1023" s="6" t="s">
        <v>882</v>
      </c>
      <c r="C1023" s="119">
        <v>0</v>
      </c>
    </row>
    <row r="1024" s="55" customFormat="1" ht="12" spans="1:3">
      <c r="A1024" s="6">
        <v>2150108</v>
      </c>
      <c r="B1024" s="6" t="s">
        <v>883</v>
      </c>
      <c r="C1024" s="119">
        <v>0</v>
      </c>
    </row>
    <row r="1025" s="55" customFormat="1" ht="12" spans="1:3">
      <c r="A1025" s="6">
        <v>2150199</v>
      </c>
      <c r="B1025" s="6" t="s">
        <v>884</v>
      </c>
      <c r="C1025" s="119">
        <v>0</v>
      </c>
    </row>
    <row r="1026" s="55" customFormat="1" ht="12" spans="1:3">
      <c r="A1026" s="6">
        <v>21502</v>
      </c>
      <c r="B1026" s="116" t="s">
        <v>885</v>
      </c>
      <c r="C1026" s="119">
        <f>SUM(C1027:C1041)</f>
        <v>210</v>
      </c>
    </row>
    <row r="1027" s="55" customFormat="1" ht="12" spans="1:3">
      <c r="A1027" s="6">
        <v>2150201</v>
      </c>
      <c r="B1027" s="6" t="s">
        <v>110</v>
      </c>
      <c r="C1027" s="119">
        <v>0</v>
      </c>
    </row>
    <row r="1028" s="55" customFormat="1" ht="12" spans="1:3">
      <c r="A1028" s="6">
        <v>2150202</v>
      </c>
      <c r="B1028" s="6" t="s">
        <v>111</v>
      </c>
      <c r="C1028" s="119">
        <v>0</v>
      </c>
    </row>
    <row r="1029" s="55" customFormat="1" ht="12" spans="1:3">
      <c r="A1029" s="6">
        <v>2150203</v>
      </c>
      <c r="B1029" s="6" t="s">
        <v>112</v>
      </c>
      <c r="C1029" s="119">
        <v>0</v>
      </c>
    </row>
    <row r="1030" s="55" customFormat="1" ht="12" spans="1:3">
      <c r="A1030" s="6">
        <v>2150204</v>
      </c>
      <c r="B1030" s="6" t="s">
        <v>886</v>
      </c>
      <c r="C1030" s="119">
        <v>0</v>
      </c>
    </row>
    <row r="1031" s="55" customFormat="1" ht="12" spans="1:3">
      <c r="A1031" s="6">
        <v>2150205</v>
      </c>
      <c r="B1031" s="6" t="s">
        <v>887</v>
      </c>
      <c r="C1031" s="119">
        <v>0</v>
      </c>
    </row>
    <row r="1032" s="55" customFormat="1" ht="12" spans="1:3">
      <c r="A1032" s="6">
        <v>2150206</v>
      </c>
      <c r="B1032" s="6" t="s">
        <v>888</v>
      </c>
      <c r="C1032" s="119">
        <v>0</v>
      </c>
    </row>
    <row r="1033" s="55" customFormat="1" ht="12" spans="1:3">
      <c r="A1033" s="6">
        <v>2150207</v>
      </c>
      <c r="B1033" s="6" t="s">
        <v>889</v>
      </c>
      <c r="C1033" s="119">
        <v>0</v>
      </c>
    </row>
    <row r="1034" s="55" customFormat="1" ht="12" spans="1:3">
      <c r="A1034" s="6">
        <v>2150208</v>
      </c>
      <c r="B1034" s="6" t="s">
        <v>890</v>
      </c>
      <c r="C1034" s="119">
        <v>0</v>
      </c>
    </row>
    <row r="1035" s="55" customFormat="1" ht="12" spans="1:3">
      <c r="A1035" s="6">
        <v>2150209</v>
      </c>
      <c r="B1035" s="6" t="s">
        <v>891</v>
      </c>
      <c r="C1035" s="119">
        <v>0</v>
      </c>
    </row>
    <row r="1036" s="55" customFormat="1" ht="12" spans="1:3">
      <c r="A1036" s="6">
        <v>2150210</v>
      </c>
      <c r="B1036" s="6" t="s">
        <v>892</v>
      </c>
      <c r="C1036" s="119">
        <v>0</v>
      </c>
    </row>
    <row r="1037" s="55" customFormat="1" ht="12" spans="1:3">
      <c r="A1037" s="6">
        <v>2150212</v>
      </c>
      <c r="B1037" s="6" t="s">
        <v>893</v>
      </c>
      <c r="C1037" s="119">
        <v>0</v>
      </c>
    </row>
    <row r="1038" s="55" customFormat="1" ht="12" spans="1:3">
      <c r="A1038" s="6">
        <v>2150213</v>
      </c>
      <c r="B1038" s="6" t="s">
        <v>894</v>
      </c>
      <c r="C1038" s="119">
        <v>0</v>
      </c>
    </row>
    <row r="1039" s="55" customFormat="1" ht="12" spans="1:3">
      <c r="A1039" s="6">
        <v>2150214</v>
      </c>
      <c r="B1039" s="6" t="s">
        <v>895</v>
      </c>
      <c r="C1039" s="119">
        <v>0</v>
      </c>
    </row>
    <row r="1040" s="55" customFormat="1" ht="12" spans="1:3">
      <c r="A1040" s="6">
        <v>2150215</v>
      </c>
      <c r="B1040" s="6" t="s">
        <v>896</v>
      </c>
      <c r="C1040" s="119">
        <v>0</v>
      </c>
    </row>
    <row r="1041" s="55" customFormat="1" ht="12" spans="1:3">
      <c r="A1041" s="6">
        <v>2150299</v>
      </c>
      <c r="B1041" s="6" t="s">
        <v>897</v>
      </c>
      <c r="C1041" s="119">
        <v>210</v>
      </c>
    </row>
    <row r="1042" s="55" customFormat="1" ht="12" spans="1:3">
      <c r="A1042" s="6">
        <v>21503</v>
      </c>
      <c r="B1042" s="116" t="s">
        <v>898</v>
      </c>
      <c r="C1042" s="119">
        <f>SUM(C1043:C1046)</f>
        <v>0</v>
      </c>
    </row>
    <row r="1043" s="55" customFormat="1" ht="12" spans="1:3">
      <c r="A1043" s="6">
        <v>2150301</v>
      </c>
      <c r="B1043" s="6" t="s">
        <v>110</v>
      </c>
      <c r="C1043" s="119">
        <v>0</v>
      </c>
    </row>
    <row r="1044" s="55" customFormat="1" ht="12" spans="1:3">
      <c r="A1044" s="6">
        <v>2150302</v>
      </c>
      <c r="B1044" s="6" t="s">
        <v>111</v>
      </c>
      <c r="C1044" s="119">
        <v>0</v>
      </c>
    </row>
    <row r="1045" s="55" customFormat="1" ht="12" spans="1:3">
      <c r="A1045" s="6">
        <v>2150303</v>
      </c>
      <c r="B1045" s="6" t="s">
        <v>112</v>
      </c>
      <c r="C1045" s="119">
        <v>0</v>
      </c>
    </row>
    <row r="1046" s="55" customFormat="1" ht="12" spans="1:3">
      <c r="A1046" s="6">
        <v>2150399</v>
      </c>
      <c r="B1046" s="6" t="s">
        <v>899</v>
      </c>
      <c r="C1046" s="119">
        <v>0</v>
      </c>
    </row>
    <row r="1047" s="55" customFormat="1" ht="12" spans="1:3">
      <c r="A1047" s="6">
        <v>21505</v>
      </c>
      <c r="B1047" s="116" t="s">
        <v>900</v>
      </c>
      <c r="C1047" s="119">
        <f>SUM(C1048:C1057)</f>
        <v>437</v>
      </c>
    </row>
    <row r="1048" s="55" customFormat="1" ht="12" spans="1:3">
      <c r="A1048" s="6">
        <v>2150501</v>
      </c>
      <c r="B1048" s="6" t="s">
        <v>110</v>
      </c>
      <c r="C1048" s="119">
        <v>437</v>
      </c>
    </row>
    <row r="1049" s="55" customFormat="1" ht="12" spans="1:3">
      <c r="A1049" s="6">
        <v>2150502</v>
      </c>
      <c r="B1049" s="6" t="s">
        <v>111</v>
      </c>
      <c r="C1049" s="119">
        <v>0</v>
      </c>
    </row>
    <row r="1050" s="55" customFormat="1" ht="12" spans="1:3">
      <c r="A1050" s="6">
        <v>2150503</v>
      </c>
      <c r="B1050" s="6" t="s">
        <v>112</v>
      </c>
      <c r="C1050" s="119">
        <v>0</v>
      </c>
    </row>
    <row r="1051" s="55" customFormat="1" ht="12" spans="1:3">
      <c r="A1051" s="6">
        <v>2150505</v>
      </c>
      <c r="B1051" s="6" t="s">
        <v>901</v>
      </c>
      <c r="C1051" s="119">
        <v>0</v>
      </c>
    </row>
    <row r="1052" s="55" customFormat="1" ht="12" spans="1:3">
      <c r="A1052" s="6">
        <v>2150507</v>
      </c>
      <c r="B1052" s="6" t="s">
        <v>902</v>
      </c>
      <c r="C1052" s="119">
        <v>0</v>
      </c>
    </row>
    <row r="1053" s="55" customFormat="1" ht="12" spans="1:3">
      <c r="A1053" s="6">
        <v>2150508</v>
      </c>
      <c r="B1053" s="6" t="s">
        <v>903</v>
      </c>
      <c r="C1053" s="119">
        <v>0</v>
      </c>
    </row>
    <row r="1054" s="55" customFormat="1" ht="12" spans="1:3">
      <c r="A1054" s="6">
        <v>2150516</v>
      </c>
      <c r="B1054" s="6" t="s">
        <v>904</v>
      </c>
      <c r="C1054" s="119">
        <v>0</v>
      </c>
    </row>
    <row r="1055" s="55" customFormat="1" ht="12" spans="1:3">
      <c r="A1055" s="6">
        <v>2150517</v>
      </c>
      <c r="B1055" s="6" t="s">
        <v>905</v>
      </c>
      <c r="C1055" s="119">
        <v>0</v>
      </c>
    </row>
    <row r="1056" s="55" customFormat="1" ht="12" spans="1:3">
      <c r="A1056" s="6">
        <v>2150550</v>
      </c>
      <c r="B1056" s="6" t="s">
        <v>119</v>
      </c>
      <c r="C1056" s="119">
        <v>0</v>
      </c>
    </row>
    <row r="1057" s="55" customFormat="1" ht="12" spans="1:3">
      <c r="A1057" s="6">
        <v>2150599</v>
      </c>
      <c r="B1057" s="6" t="s">
        <v>906</v>
      </c>
      <c r="C1057" s="119">
        <v>0</v>
      </c>
    </row>
    <row r="1058" s="55" customFormat="1" ht="12" spans="1:3">
      <c r="A1058" s="6">
        <v>21507</v>
      </c>
      <c r="B1058" s="116" t="s">
        <v>907</v>
      </c>
      <c r="C1058" s="119">
        <f>SUM(C1059:C1064)</f>
        <v>3</v>
      </c>
    </row>
    <row r="1059" s="55" customFormat="1" ht="12" spans="1:3">
      <c r="A1059" s="6">
        <v>2150701</v>
      </c>
      <c r="B1059" s="6" t="s">
        <v>110</v>
      </c>
      <c r="C1059" s="119">
        <v>0</v>
      </c>
    </row>
    <row r="1060" s="55" customFormat="1" ht="12" spans="1:3">
      <c r="A1060" s="6">
        <v>2150702</v>
      </c>
      <c r="B1060" s="6" t="s">
        <v>111</v>
      </c>
      <c r="C1060" s="119">
        <v>0</v>
      </c>
    </row>
    <row r="1061" s="55" customFormat="1" ht="12" spans="1:3">
      <c r="A1061" s="6">
        <v>2150703</v>
      </c>
      <c r="B1061" s="6" t="s">
        <v>112</v>
      </c>
      <c r="C1061" s="119">
        <v>0</v>
      </c>
    </row>
    <row r="1062" s="55" customFormat="1" ht="12" spans="1:3">
      <c r="A1062" s="6">
        <v>2150704</v>
      </c>
      <c r="B1062" s="6" t="s">
        <v>908</v>
      </c>
      <c r="C1062" s="119">
        <v>0</v>
      </c>
    </row>
    <row r="1063" s="55" customFormat="1" ht="12" spans="1:3">
      <c r="A1063" s="6">
        <v>2150705</v>
      </c>
      <c r="B1063" s="6" t="s">
        <v>909</v>
      </c>
      <c r="C1063" s="119">
        <v>0</v>
      </c>
    </row>
    <row r="1064" s="55" customFormat="1" ht="12" spans="1:3">
      <c r="A1064" s="6">
        <v>2150799</v>
      </c>
      <c r="B1064" s="6" t="s">
        <v>910</v>
      </c>
      <c r="C1064" s="119">
        <v>3</v>
      </c>
    </row>
    <row r="1065" s="55" customFormat="1" ht="12" spans="1:3">
      <c r="A1065" s="6">
        <v>21508</v>
      </c>
      <c r="B1065" s="116" t="s">
        <v>911</v>
      </c>
      <c r="C1065" s="119">
        <f>SUM(C1066:C1072)</f>
        <v>0</v>
      </c>
    </row>
    <row r="1066" s="55" customFormat="1" ht="12" spans="1:3">
      <c r="A1066" s="6">
        <v>2150801</v>
      </c>
      <c r="B1066" s="6" t="s">
        <v>110</v>
      </c>
      <c r="C1066" s="119">
        <v>0</v>
      </c>
    </row>
    <row r="1067" s="55" customFormat="1" ht="12" spans="1:3">
      <c r="A1067" s="6">
        <v>2150802</v>
      </c>
      <c r="B1067" s="6" t="s">
        <v>111</v>
      </c>
      <c r="C1067" s="119">
        <v>0</v>
      </c>
    </row>
    <row r="1068" s="55" customFormat="1" ht="12" spans="1:3">
      <c r="A1068" s="6">
        <v>2150803</v>
      </c>
      <c r="B1068" s="6" t="s">
        <v>112</v>
      </c>
      <c r="C1068" s="119">
        <v>0</v>
      </c>
    </row>
    <row r="1069" s="55" customFormat="1" ht="12" spans="1:3">
      <c r="A1069" s="6">
        <v>2150804</v>
      </c>
      <c r="B1069" s="6" t="s">
        <v>912</v>
      </c>
      <c r="C1069" s="119">
        <v>0</v>
      </c>
    </row>
    <row r="1070" s="55" customFormat="1" ht="12" spans="1:3">
      <c r="A1070" s="6">
        <v>2150805</v>
      </c>
      <c r="B1070" s="6" t="s">
        <v>913</v>
      </c>
      <c r="C1070" s="119">
        <v>0</v>
      </c>
    </row>
    <row r="1071" s="55" customFormat="1" ht="12" spans="1:3">
      <c r="A1071" s="6">
        <v>2150806</v>
      </c>
      <c r="B1071" s="6" t="s">
        <v>914</v>
      </c>
      <c r="C1071" s="119">
        <v>0</v>
      </c>
    </row>
    <row r="1072" s="55" customFormat="1" ht="12" spans="1:3">
      <c r="A1072" s="6">
        <v>2150899</v>
      </c>
      <c r="B1072" s="6" t="s">
        <v>915</v>
      </c>
      <c r="C1072" s="119">
        <v>0</v>
      </c>
    </row>
    <row r="1073" s="55" customFormat="1" ht="12" spans="1:3">
      <c r="A1073" s="6">
        <v>21599</v>
      </c>
      <c r="B1073" s="116" t="s">
        <v>916</v>
      </c>
      <c r="C1073" s="119">
        <f>SUM(C1074:C1078)</f>
        <v>257</v>
      </c>
    </row>
    <row r="1074" s="55" customFormat="1" ht="12" spans="1:3">
      <c r="A1074" s="6">
        <v>2159901</v>
      </c>
      <c r="B1074" s="6" t="s">
        <v>917</v>
      </c>
      <c r="C1074" s="119">
        <v>0</v>
      </c>
    </row>
    <row r="1075" s="55" customFormat="1" ht="12" spans="1:3">
      <c r="A1075" s="6">
        <v>2159904</v>
      </c>
      <c r="B1075" s="6" t="s">
        <v>918</v>
      </c>
      <c r="C1075" s="119">
        <v>0</v>
      </c>
    </row>
    <row r="1076" s="55" customFormat="1" ht="12" spans="1:3">
      <c r="A1076" s="6">
        <v>2159905</v>
      </c>
      <c r="B1076" s="6" t="s">
        <v>919</v>
      </c>
      <c r="C1076" s="119">
        <v>0</v>
      </c>
    </row>
    <row r="1077" s="55" customFormat="1" ht="12" spans="1:3">
      <c r="A1077" s="6">
        <v>2159906</v>
      </c>
      <c r="B1077" s="6" t="s">
        <v>920</v>
      </c>
      <c r="C1077" s="119">
        <v>0</v>
      </c>
    </row>
    <row r="1078" s="55" customFormat="1" ht="12" spans="1:3">
      <c r="A1078" s="6">
        <v>2159999</v>
      </c>
      <c r="B1078" s="6" t="s">
        <v>921</v>
      </c>
      <c r="C1078" s="119">
        <v>257</v>
      </c>
    </row>
    <row r="1079" s="55" customFormat="1" ht="12" spans="1:3">
      <c r="A1079" s="6">
        <v>216</v>
      </c>
      <c r="B1079" s="116" t="s">
        <v>922</v>
      </c>
      <c r="C1079" s="119">
        <f>SUM(C1080,C1090,C1096)</f>
        <v>526</v>
      </c>
    </row>
    <row r="1080" s="55" customFormat="1" ht="12" spans="1:3">
      <c r="A1080" s="6">
        <v>21602</v>
      </c>
      <c r="B1080" s="116" t="s">
        <v>923</v>
      </c>
      <c r="C1080" s="119">
        <f>SUM(C1081:C1089)</f>
        <v>494</v>
      </c>
    </row>
    <row r="1081" s="55" customFormat="1" ht="12" spans="1:3">
      <c r="A1081" s="6">
        <v>2160201</v>
      </c>
      <c r="B1081" s="6" t="s">
        <v>110</v>
      </c>
      <c r="C1081" s="119">
        <v>271</v>
      </c>
    </row>
    <row r="1082" s="55" customFormat="1" ht="12" spans="1:3">
      <c r="A1082" s="6">
        <v>2160202</v>
      </c>
      <c r="B1082" s="6" t="s">
        <v>111</v>
      </c>
      <c r="C1082" s="119">
        <v>0</v>
      </c>
    </row>
    <row r="1083" s="55" customFormat="1" ht="12" spans="1:3">
      <c r="A1083" s="6">
        <v>2160203</v>
      </c>
      <c r="B1083" s="6" t="s">
        <v>112</v>
      </c>
      <c r="C1083" s="119">
        <v>0</v>
      </c>
    </row>
    <row r="1084" s="55" customFormat="1" ht="12" spans="1:3">
      <c r="A1084" s="6">
        <v>2160216</v>
      </c>
      <c r="B1084" s="6" t="s">
        <v>924</v>
      </c>
      <c r="C1084" s="119">
        <v>0</v>
      </c>
    </row>
    <row r="1085" s="55" customFormat="1" ht="12" spans="1:3">
      <c r="A1085" s="6">
        <v>2160217</v>
      </c>
      <c r="B1085" s="6" t="s">
        <v>925</v>
      </c>
      <c r="C1085" s="119">
        <v>0</v>
      </c>
    </row>
    <row r="1086" s="55" customFormat="1" ht="12" spans="1:3">
      <c r="A1086" s="6">
        <v>2160218</v>
      </c>
      <c r="B1086" s="6" t="s">
        <v>926</v>
      </c>
      <c r="C1086" s="119">
        <v>0</v>
      </c>
    </row>
    <row r="1087" s="55" customFormat="1" ht="12" spans="1:3">
      <c r="A1087" s="6">
        <v>2160219</v>
      </c>
      <c r="B1087" s="6" t="s">
        <v>927</v>
      </c>
      <c r="C1087" s="119">
        <v>0</v>
      </c>
    </row>
    <row r="1088" s="55" customFormat="1" ht="12" spans="1:3">
      <c r="A1088" s="6">
        <v>2160250</v>
      </c>
      <c r="B1088" s="6" t="s">
        <v>119</v>
      </c>
      <c r="C1088" s="119">
        <v>0</v>
      </c>
    </row>
    <row r="1089" s="55" customFormat="1" ht="12" spans="1:3">
      <c r="A1089" s="6">
        <v>2160299</v>
      </c>
      <c r="B1089" s="6" t="s">
        <v>928</v>
      </c>
      <c r="C1089" s="119">
        <v>223</v>
      </c>
    </row>
    <row r="1090" s="55" customFormat="1" ht="12" spans="1:3">
      <c r="A1090" s="6">
        <v>21606</v>
      </c>
      <c r="B1090" s="116" t="s">
        <v>929</v>
      </c>
      <c r="C1090" s="119">
        <f>SUM(C1091:C1095)</f>
        <v>27</v>
      </c>
    </row>
    <row r="1091" s="55" customFormat="1" ht="12" spans="1:3">
      <c r="A1091" s="6">
        <v>2160601</v>
      </c>
      <c r="B1091" s="6" t="s">
        <v>110</v>
      </c>
      <c r="C1091" s="119">
        <v>0</v>
      </c>
    </row>
    <row r="1092" s="55" customFormat="1" ht="12" spans="1:3">
      <c r="A1092" s="6">
        <v>2160602</v>
      </c>
      <c r="B1092" s="6" t="s">
        <v>111</v>
      </c>
      <c r="C1092" s="119">
        <v>0</v>
      </c>
    </row>
    <row r="1093" s="55" customFormat="1" ht="12" spans="1:3">
      <c r="A1093" s="6">
        <v>2160603</v>
      </c>
      <c r="B1093" s="6" t="s">
        <v>112</v>
      </c>
      <c r="C1093" s="119">
        <v>0</v>
      </c>
    </row>
    <row r="1094" s="55" customFormat="1" ht="12" spans="1:3">
      <c r="A1094" s="6">
        <v>2160607</v>
      </c>
      <c r="B1094" s="6" t="s">
        <v>930</v>
      </c>
      <c r="C1094" s="119">
        <v>0</v>
      </c>
    </row>
    <row r="1095" s="55" customFormat="1" ht="12" spans="1:3">
      <c r="A1095" s="6">
        <v>2160699</v>
      </c>
      <c r="B1095" s="6" t="s">
        <v>931</v>
      </c>
      <c r="C1095" s="119">
        <v>27</v>
      </c>
    </row>
    <row r="1096" s="55" customFormat="1" ht="12" spans="1:3">
      <c r="A1096" s="6">
        <v>21699</v>
      </c>
      <c r="B1096" s="116" t="s">
        <v>932</v>
      </c>
      <c r="C1096" s="119">
        <f>SUM(C1097:C1098)</f>
        <v>5</v>
      </c>
    </row>
    <row r="1097" s="55" customFormat="1" ht="12" spans="1:3">
      <c r="A1097" s="6">
        <v>2169901</v>
      </c>
      <c r="B1097" s="6" t="s">
        <v>933</v>
      </c>
      <c r="C1097" s="119">
        <v>0</v>
      </c>
    </row>
    <row r="1098" s="55" customFormat="1" ht="12" spans="1:3">
      <c r="A1098" s="6">
        <v>2169999</v>
      </c>
      <c r="B1098" s="6" t="s">
        <v>934</v>
      </c>
      <c r="C1098" s="119">
        <v>5</v>
      </c>
    </row>
    <row r="1099" s="55" customFormat="1" ht="12" spans="1:3">
      <c r="A1099" s="6">
        <v>217</v>
      </c>
      <c r="B1099" s="116" t="s">
        <v>935</v>
      </c>
      <c r="C1099" s="119">
        <f>SUM(C1100,C1107,C1117,C1123,C1126)</f>
        <v>211</v>
      </c>
    </row>
    <row r="1100" s="55" customFormat="1" ht="12" spans="1:3">
      <c r="A1100" s="6">
        <v>21701</v>
      </c>
      <c r="B1100" s="116" t="s">
        <v>936</v>
      </c>
      <c r="C1100" s="119">
        <f>SUM(C1101:C1106)</f>
        <v>0</v>
      </c>
    </row>
    <row r="1101" s="55" customFormat="1" ht="12" spans="1:3">
      <c r="A1101" s="6">
        <v>2170101</v>
      </c>
      <c r="B1101" s="6" t="s">
        <v>110</v>
      </c>
      <c r="C1101" s="119">
        <v>0</v>
      </c>
    </row>
    <row r="1102" s="55" customFormat="1" ht="12" spans="1:3">
      <c r="A1102" s="6">
        <v>2170102</v>
      </c>
      <c r="B1102" s="6" t="s">
        <v>111</v>
      </c>
      <c r="C1102" s="119">
        <v>0</v>
      </c>
    </row>
    <row r="1103" s="55" customFormat="1" ht="12" spans="1:3">
      <c r="A1103" s="6">
        <v>2170103</v>
      </c>
      <c r="B1103" s="6" t="s">
        <v>112</v>
      </c>
      <c r="C1103" s="119">
        <v>0</v>
      </c>
    </row>
    <row r="1104" s="55" customFormat="1" ht="12" spans="1:3">
      <c r="A1104" s="6">
        <v>2170104</v>
      </c>
      <c r="B1104" s="6" t="s">
        <v>937</v>
      </c>
      <c r="C1104" s="119">
        <v>0</v>
      </c>
    </row>
    <row r="1105" s="55" customFormat="1" ht="12" spans="1:3">
      <c r="A1105" s="6">
        <v>2170150</v>
      </c>
      <c r="B1105" s="6" t="s">
        <v>119</v>
      </c>
      <c r="C1105" s="119">
        <v>0</v>
      </c>
    </row>
    <row r="1106" s="55" customFormat="1" ht="12" spans="1:3">
      <c r="A1106" s="6">
        <v>2170199</v>
      </c>
      <c r="B1106" s="6" t="s">
        <v>938</v>
      </c>
      <c r="C1106" s="119">
        <v>0</v>
      </c>
    </row>
    <row r="1107" s="55" customFormat="1" ht="12" spans="1:3">
      <c r="A1107" s="6">
        <v>21702</v>
      </c>
      <c r="B1107" s="116" t="s">
        <v>939</v>
      </c>
      <c r="C1107" s="119">
        <f>SUM(C1108:C1116)</f>
        <v>0</v>
      </c>
    </row>
    <row r="1108" s="55" customFormat="1" ht="12" spans="1:3">
      <c r="A1108" s="6">
        <v>2170201</v>
      </c>
      <c r="B1108" s="6" t="s">
        <v>940</v>
      </c>
      <c r="C1108" s="119">
        <v>0</v>
      </c>
    </row>
    <row r="1109" s="55" customFormat="1" ht="12" spans="1:3">
      <c r="A1109" s="6">
        <v>2170202</v>
      </c>
      <c r="B1109" s="6" t="s">
        <v>941</v>
      </c>
      <c r="C1109" s="119">
        <v>0</v>
      </c>
    </row>
    <row r="1110" s="55" customFormat="1" ht="12" spans="1:3">
      <c r="A1110" s="6">
        <v>2170203</v>
      </c>
      <c r="B1110" s="6" t="s">
        <v>942</v>
      </c>
      <c r="C1110" s="119">
        <v>0</v>
      </c>
    </row>
    <row r="1111" s="55" customFormat="1" ht="12" spans="1:3">
      <c r="A1111" s="6">
        <v>2170204</v>
      </c>
      <c r="B1111" s="6" t="s">
        <v>943</v>
      </c>
      <c r="C1111" s="119">
        <v>0</v>
      </c>
    </row>
    <row r="1112" s="55" customFormat="1" ht="12" spans="1:3">
      <c r="A1112" s="6">
        <v>2170205</v>
      </c>
      <c r="B1112" s="6" t="s">
        <v>944</v>
      </c>
      <c r="C1112" s="119">
        <v>0</v>
      </c>
    </row>
    <row r="1113" s="55" customFormat="1" ht="12" spans="1:3">
      <c r="A1113" s="6">
        <v>2170206</v>
      </c>
      <c r="B1113" s="6" t="s">
        <v>945</v>
      </c>
      <c r="C1113" s="119">
        <v>0</v>
      </c>
    </row>
    <row r="1114" s="55" customFormat="1" ht="12" spans="1:3">
      <c r="A1114" s="6">
        <v>2170207</v>
      </c>
      <c r="B1114" s="6" t="s">
        <v>946</v>
      </c>
      <c r="C1114" s="119">
        <v>0</v>
      </c>
    </row>
    <row r="1115" s="55" customFormat="1" ht="12" spans="1:3">
      <c r="A1115" s="6">
        <v>2170208</v>
      </c>
      <c r="B1115" s="6" t="s">
        <v>947</v>
      </c>
      <c r="C1115" s="119">
        <v>0</v>
      </c>
    </row>
    <row r="1116" s="55" customFormat="1" ht="12" spans="1:3">
      <c r="A1116" s="6">
        <v>2170299</v>
      </c>
      <c r="B1116" s="6" t="s">
        <v>948</v>
      </c>
      <c r="C1116" s="119">
        <v>0</v>
      </c>
    </row>
    <row r="1117" s="55" customFormat="1" ht="12" spans="1:3">
      <c r="A1117" s="6">
        <v>21703</v>
      </c>
      <c r="B1117" s="116" t="s">
        <v>949</v>
      </c>
      <c r="C1117" s="119">
        <f>SUM(C1118:C1122)</f>
        <v>0</v>
      </c>
    </row>
    <row r="1118" s="55" customFormat="1" ht="12" spans="1:3">
      <c r="A1118" s="6">
        <v>2170301</v>
      </c>
      <c r="B1118" s="6" t="s">
        <v>950</v>
      </c>
      <c r="C1118" s="119">
        <v>0</v>
      </c>
    </row>
    <row r="1119" s="55" customFormat="1" ht="12" spans="1:3">
      <c r="A1119" s="6">
        <v>2170302</v>
      </c>
      <c r="B1119" s="6" t="s">
        <v>951</v>
      </c>
      <c r="C1119" s="119">
        <v>0</v>
      </c>
    </row>
    <row r="1120" s="55" customFormat="1" ht="12" spans="1:3">
      <c r="A1120" s="6">
        <v>2170303</v>
      </c>
      <c r="B1120" s="6" t="s">
        <v>952</v>
      </c>
      <c r="C1120" s="119">
        <v>0</v>
      </c>
    </row>
    <row r="1121" s="55" customFormat="1" ht="12" spans="1:3">
      <c r="A1121" s="6">
        <v>2170304</v>
      </c>
      <c r="B1121" s="6" t="s">
        <v>953</v>
      </c>
      <c r="C1121" s="119">
        <v>0</v>
      </c>
    </row>
    <row r="1122" s="55" customFormat="1" ht="12" spans="1:3">
      <c r="A1122" s="6">
        <v>2170399</v>
      </c>
      <c r="B1122" s="6" t="s">
        <v>954</v>
      </c>
      <c r="C1122" s="119">
        <v>0</v>
      </c>
    </row>
    <row r="1123" s="55" customFormat="1" ht="12" spans="1:3">
      <c r="A1123" s="6">
        <v>21704</v>
      </c>
      <c r="B1123" s="116" t="s">
        <v>955</v>
      </c>
      <c r="C1123" s="119">
        <f>SUM(C1124:C1125)</f>
        <v>0</v>
      </c>
    </row>
    <row r="1124" s="55" customFormat="1" ht="12" spans="1:3">
      <c r="A1124" s="6">
        <v>2170401</v>
      </c>
      <c r="B1124" s="6" t="s">
        <v>956</v>
      </c>
      <c r="C1124" s="119">
        <v>0</v>
      </c>
    </row>
    <row r="1125" s="55" customFormat="1" ht="12" spans="1:3">
      <c r="A1125" s="6">
        <v>2170499</v>
      </c>
      <c r="B1125" s="6" t="s">
        <v>957</v>
      </c>
      <c r="C1125" s="119">
        <v>0</v>
      </c>
    </row>
    <row r="1126" s="55" customFormat="1" ht="12" spans="1:3">
      <c r="A1126" s="6">
        <v>21799</v>
      </c>
      <c r="B1126" s="116" t="s">
        <v>958</v>
      </c>
      <c r="C1126" s="119">
        <f>SUM(C1127:C1128)</f>
        <v>211</v>
      </c>
    </row>
    <row r="1127" s="55" customFormat="1" ht="12" spans="1:3">
      <c r="A1127" s="6">
        <v>2179902</v>
      </c>
      <c r="B1127" s="6" t="s">
        <v>959</v>
      </c>
      <c r="C1127" s="119">
        <v>0</v>
      </c>
    </row>
    <row r="1128" s="55" customFormat="1" ht="12" spans="1:3">
      <c r="A1128" s="6">
        <v>2179999</v>
      </c>
      <c r="B1128" s="6" t="s">
        <v>960</v>
      </c>
      <c r="C1128" s="119">
        <v>211</v>
      </c>
    </row>
    <row r="1129" s="55" customFormat="1" ht="12" spans="1:3">
      <c r="A1129" s="6">
        <v>219</v>
      </c>
      <c r="B1129" s="116" t="s">
        <v>961</v>
      </c>
      <c r="C1129" s="119">
        <f>SUM(C1130:C1138)</f>
        <v>0</v>
      </c>
    </row>
    <row r="1130" s="55" customFormat="1" ht="12" spans="1:3">
      <c r="A1130" s="6">
        <v>21901</v>
      </c>
      <c r="B1130" s="116" t="s">
        <v>962</v>
      </c>
      <c r="C1130" s="119">
        <v>0</v>
      </c>
    </row>
    <row r="1131" s="55" customFormat="1" ht="12" spans="1:3">
      <c r="A1131" s="6">
        <v>21902</v>
      </c>
      <c r="B1131" s="116" t="s">
        <v>963</v>
      </c>
      <c r="C1131" s="119">
        <v>0</v>
      </c>
    </row>
    <row r="1132" s="55" customFormat="1" ht="12" spans="1:3">
      <c r="A1132" s="6">
        <v>21903</v>
      </c>
      <c r="B1132" s="116" t="s">
        <v>964</v>
      </c>
      <c r="C1132" s="119">
        <v>0</v>
      </c>
    </row>
    <row r="1133" s="55" customFormat="1" ht="12" spans="1:3">
      <c r="A1133" s="6">
        <v>21904</v>
      </c>
      <c r="B1133" s="116" t="s">
        <v>965</v>
      </c>
      <c r="C1133" s="119">
        <v>0</v>
      </c>
    </row>
    <row r="1134" s="55" customFormat="1" ht="12" spans="1:3">
      <c r="A1134" s="6">
        <v>21905</v>
      </c>
      <c r="B1134" s="116" t="s">
        <v>966</v>
      </c>
      <c r="C1134" s="119">
        <v>0</v>
      </c>
    </row>
    <row r="1135" s="55" customFormat="1" ht="12" spans="1:3">
      <c r="A1135" s="6">
        <v>21906</v>
      </c>
      <c r="B1135" s="116" t="s">
        <v>742</v>
      </c>
      <c r="C1135" s="119">
        <v>0</v>
      </c>
    </row>
    <row r="1136" s="55" customFormat="1" ht="12" spans="1:3">
      <c r="A1136" s="6">
        <v>21907</v>
      </c>
      <c r="B1136" s="116" t="s">
        <v>967</v>
      </c>
      <c r="C1136" s="119">
        <v>0</v>
      </c>
    </row>
    <row r="1137" s="55" customFormat="1" ht="12" spans="1:3">
      <c r="A1137" s="6">
        <v>21908</v>
      </c>
      <c r="B1137" s="116" t="s">
        <v>968</v>
      </c>
      <c r="C1137" s="119">
        <v>0</v>
      </c>
    </row>
    <row r="1138" s="55" customFormat="1" ht="12" spans="1:3">
      <c r="A1138" s="6">
        <v>21999</v>
      </c>
      <c r="B1138" s="116" t="s">
        <v>969</v>
      </c>
      <c r="C1138" s="119">
        <v>0</v>
      </c>
    </row>
    <row r="1139" s="55" customFormat="1" ht="12" spans="1:3">
      <c r="A1139" s="6">
        <v>220</v>
      </c>
      <c r="B1139" s="116" t="s">
        <v>970</v>
      </c>
      <c r="C1139" s="119">
        <f>SUM(C1140,C1167,C1182)</f>
        <v>1300</v>
      </c>
    </row>
    <row r="1140" s="55" customFormat="1" ht="12" spans="1:3">
      <c r="A1140" s="6">
        <v>22001</v>
      </c>
      <c r="B1140" s="116" t="s">
        <v>971</v>
      </c>
      <c r="C1140" s="119">
        <f>SUM(C1141:C1166)</f>
        <v>1240</v>
      </c>
    </row>
    <row r="1141" s="55" customFormat="1" ht="12" spans="1:3">
      <c r="A1141" s="6">
        <v>2200101</v>
      </c>
      <c r="B1141" s="6" t="s">
        <v>110</v>
      </c>
      <c r="C1141" s="119">
        <v>548</v>
      </c>
    </row>
    <row r="1142" s="55" customFormat="1" ht="12" spans="1:3">
      <c r="A1142" s="6">
        <v>2200102</v>
      </c>
      <c r="B1142" s="6" t="s">
        <v>111</v>
      </c>
      <c r="C1142" s="119">
        <v>0</v>
      </c>
    </row>
    <row r="1143" s="55" customFormat="1" ht="12" spans="1:3">
      <c r="A1143" s="6">
        <v>2200103</v>
      </c>
      <c r="B1143" s="6" t="s">
        <v>112</v>
      </c>
      <c r="C1143" s="119">
        <v>0</v>
      </c>
    </row>
    <row r="1144" s="55" customFormat="1" ht="12" spans="1:3">
      <c r="A1144" s="6">
        <v>2200104</v>
      </c>
      <c r="B1144" s="6" t="s">
        <v>972</v>
      </c>
      <c r="C1144" s="119">
        <v>0</v>
      </c>
    </row>
    <row r="1145" s="55" customFormat="1" ht="12" spans="1:3">
      <c r="A1145" s="6">
        <v>2200106</v>
      </c>
      <c r="B1145" s="6" t="s">
        <v>973</v>
      </c>
      <c r="C1145" s="119">
        <v>213</v>
      </c>
    </row>
    <row r="1146" s="55" customFormat="1" ht="12" spans="1:3">
      <c r="A1146" s="6">
        <v>2200107</v>
      </c>
      <c r="B1146" s="6" t="s">
        <v>974</v>
      </c>
      <c r="C1146" s="119">
        <v>0</v>
      </c>
    </row>
    <row r="1147" s="55" customFormat="1" ht="12" spans="1:3">
      <c r="A1147" s="6">
        <v>2200108</v>
      </c>
      <c r="B1147" s="6" t="s">
        <v>975</v>
      </c>
      <c r="C1147" s="119">
        <v>89</v>
      </c>
    </row>
    <row r="1148" s="55" customFormat="1" ht="12" spans="1:3">
      <c r="A1148" s="6">
        <v>2200109</v>
      </c>
      <c r="B1148" s="6" t="s">
        <v>976</v>
      </c>
      <c r="C1148" s="119">
        <v>26</v>
      </c>
    </row>
    <row r="1149" s="55" customFormat="1" ht="12" spans="1:3">
      <c r="A1149" s="6">
        <v>2200112</v>
      </c>
      <c r="B1149" s="6" t="s">
        <v>977</v>
      </c>
      <c r="C1149" s="119">
        <v>0</v>
      </c>
    </row>
    <row r="1150" s="55" customFormat="1" ht="12" spans="1:3">
      <c r="A1150" s="6">
        <v>2200113</v>
      </c>
      <c r="B1150" s="6" t="s">
        <v>978</v>
      </c>
      <c r="C1150" s="119">
        <v>0</v>
      </c>
    </row>
    <row r="1151" s="55" customFormat="1" ht="12" spans="1:3">
      <c r="A1151" s="6">
        <v>2200114</v>
      </c>
      <c r="B1151" s="6" t="s">
        <v>979</v>
      </c>
      <c r="C1151" s="119">
        <v>40</v>
      </c>
    </row>
    <row r="1152" s="55" customFormat="1" ht="12" spans="1:3">
      <c r="A1152" s="6">
        <v>2200115</v>
      </c>
      <c r="B1152" s="6" t="s">
        <v>980</v>
      </c>
      <c r="C1152" s="119">
        <v>0</v>
      </c>
    </row>
    <row r="1153" s="55" customFormat="1" ht="12" spans="1:3">
      <c r="A1153" s="6">
        <v>2200116</v>
      </c>
      <c r="B1153" s="6" t="s">
        <v>981</v>
      </c>
      <c r="C1153" s="119">
        <v>0</v>
      </c>
    </row>
    <row r="1154" s="55" customFormat="1" ht="12" spans="1:3">
      <c r="A1154" s="6">
        <v>2200119</v>
      </c>
      <c r="B1154" s="6" t="s">
        <v>982</v>
      </c>
      <c r="C1154" s="119">
        <v>0</v>
      </c>
    </row>
    <row r="1155" s="55" customFormat="1" ht="12" spans="1:3">
      <c r="A1155" s="6">
        <v>2200120</v>
      </c>
      <c r="B1155" s="6" t="s">
        <v>983</v>
      </c>
      <c r="C1155" s="119">
        <v>0</v>
      </c>
    </row>
    <row r="1156" s="55" customFormat="1" ht="12" spans="1:3">
      <c r="A1156" s="6">
        <v>2200121</v>
      </c>
      <c r="B1156" s="6" t="s">
        <v>984</v>
      </c>
      <c r="C1156" s="119">
        <v>0</v>
      </c>
    </row>
    <row r="1157" s="55" customFormat="1" ht="12" spans="1:3">
      <c r="A1157" s="6">
        <v>2200122</v>
      </c>
      <c r="B1157" s="6" t="s">
        <v>985</v>
      </c>
      <c r="C1157" s="119">
        <v>0</v>
      </c>
    </row>
    <row r="1158" s="55" customFormat="1" ht="12" spans="1:3">
      <c r="A1158" s="6">
        <v>2200123</v>
      </c>
      <c r="B1158" s="6" t="s">
        <v>986</v>
      </c>
      <c r="C1158" s="119">
        <v>0</v>
      </c>
    </row>
    <row r="1159" s="55" customFormat="1" ht="12" spans="1:3">
      <c r="A1159" s="6">
        <v>2200124</v>
      </c>
      <c r="B1159" s="6" t="s">
        <v>987</v>
      </c>
      <c r="C1159" s="119">
        <v>0</v>
      </c>
    </row>
    <row r="1160" s="55" customFormat="1" ht="12" spans="1:3">
      <c r="A1160" s="6">
        <v>2200125</v>
      </c>
      <c r="B1160" s="6" t="s">
        <v>988</v>
      </c>
      <c r="C1160" s="119">
        <v>0</v>
      </c>
    </row>
    <row r="1161" s="55" customFormat="1" ht="12" spans="1:3">
      <c r="A1161" s="6">
        <v>2200126</v>
      </c>
      <c r="B1161" s="6" t="s">
        <v>989</v>
      </c>
      <c r="C1161" s="119">
        <v>0</v>
      </c>
    </row>
    <row r="1162" s="55" customFormat="1" ht="12" spans="1:3">
      <c r="A1162" s="6">
        <v>2200127</v>
      </c>
      <c r="B1162" s="6" t="s">
        <v>990</v>
      </c>
      <c r="C1162" s="119">
        <v>0</v>
      </c>
    </row>
    <row r="1163" s="55" customFormat="1" ht="12" spans="1:3">
      <c r="A1163" s="6">
        <v>2200128</v>
      </c>
      <c r="B1163" s="6" t="s">
        <v>991</v>
      </c>
      <c r="C1163" s="119">
        <v>0</v>
      </c>
    </row>
    <row r="1164" s="55" customFormat="1" ht="12" spans="1:3">
      <c r="A1164" s="6">
        <v>2200129</v>
      </c>
      <c r="B1164" s="6" t="s">
        <v>992</v>
      </c>
      <c r="C1164" s="119">
        <v>0</v>
      </c>
    </row>
    <row r="1165" s="55" customFormat="1" ht="12" spans="1:3">
      <c r="A1165" s="6">
        <v>2200150</v>
      </c>
      <c r="B1165" s="6" t="s">
        <v>119</v>
      </c>
      <c r="C1165" s="119">
        <v>0</v>
      </c>
    </row>
    <row r="1166" s="55" customFormat="1" ht="12" spans="1:3">
      <c r="A1166" s="6">
        <v>2200199</v>
      </c>
      <c r="B1166" s="6" t="s">
        <v>993</v>
      </c>
      <c r="C1166" s="119">
        <v>324</v>
      </c>
    </row>
    <row r="1167" s="55" customFormat="1" ht="12" spans="1:3">
      <c r="A1167" s="6">
        <v>22005</v>
      </c>
      <c r="B1167" s="116" t="s">
        <v>994</v>
      </c>
      <c r="C1167" s="119">
        <f>SUM(C1168:C1181)</f>
        <v>60</v>
      </c>
    </row>
    <row r="1168" s="55" customFormat="1" ht="12" spans="1:3">
      <c r="A1168" s="6">
        <v>2200501</v>
      </c>
      <c r="B1168" s="6" t="s">
        <v>110</v>
      </c>
      <c r="C1168" s="119">
        <v>60</v>
      </c>
    </row>
    <row r="1169" s="55" customFormat="1" ht="12" spans="1:3">
      <c r="A1169" s="6">
        <v>2200502</v>
      </c>
      <c r="B1169" s="6" t="s">
        <v>111</v>
      </c>
      <c r="C1169" s="119">
        <v>0</v>
      </c>
    </row>
    <row r="1170" s="55" customFormat="1" ht="12" spans="1:3">
      <c r="A1170" s="6">
        <v>2200503</v>
      </c>
      <c r="B1170" s="6" t="s">
        <v>112</v>
      </c>
      <c r="C1170" s="119">
        <v>0</v>
      </c>
    </row>
    <row r="1171" s="55" customFormat="1" ht="12" spans="1:3">
      <c r="A1171" s="6">
        <v>2200504</v>
      </c>
      <c r="B1171" s="6" t="s">
        <v>995</v>
      </c>
      <c r="C1171" s="119">
        <v>0</v>
      </c>
    </row>
    <row r="1172" s="55" customFormat="1" ht="12" spans="1:3">
      <c r="A1172" s="6">
        <v>2200506</v>
      </c>
      <c r="B1172" s="6" t="s">
        <v>996</v>
      </c>
      <c r="C1172" s="119">
        <v>0</v>
      </c>
    </row>
    <row r="1173" s="55" customFormat="1" ht="12" spans="1:3">
      <c r="A1173" s="6">
        <v>2200507</v>
      </c>
      <c r="B1173" s="6" t="s">
        <v>997</v>
      </c>
      <c r="C1173" s="119">
        <v>0</v>
      </c>
    </row>
    <row r="1174" s="55" customFormat="1" ht="12" spans="1:3">
      <c r="A1174" s="6">
        <v>2200508</v>
      </c>
      <c r="B1174" s="6" t="s">
        <v>998</v>
      </c>
      <c r="C1174" s="119">
        <v>0</v>
      </c>
    </row>
    <row r="1175" s="55" customFormat="1" ht="12" spans="1:3">
      <c r="A1175" s="6">
        <v>2200509</v>
      </c>
      <c r="B1175" s="6" t="s">
        <v>999</v>
      </c>
      <c r="C1175" s="119">
        <v>0</v>
      </c>
    </row>
    <row r="1176" s="55" customFormat="1" ht="12" spans="1:3">
      <c r="A1176" s="6">
        <v>2200510</v>
      </c>
      <c r="B1176" s="6" t="s">
        <v>1000</v>
      </c>
      <c r="C1176" s="119">
        <v>0</v>
      </c>
    </row>
    <row r="1177" s="55" customFormat="1" ht="12" spans="1:3">
      <c r="A1177" s="6">
        <v>2200511</v>
      </c>
      <c r="B1177" s="6" t="s">
        <v>1001</v>
      </c>
      <c r="C1177" s="119">
        <v>0</v>
      </c>
    </row>
    <row r="1178" s="55" customFormat="1" ht="12" spans="1:3">
      <c r="A1178" s="6">
        <v>2200512</v>
      </c>
      <c r="B1178" s="6" t="s">
        <v>1002</v>
      </c>
      <c r="C1178" s="119">
        <v>0</v>
      </c>
    </row>
    <row r="1179" s="55" customFormat="1" ht="12" spans="1:3">
      <c r="A1179" s="6">
        <v>2200513</v>
      </c>
      <c r="B1179" s="6" t="s">
        <v>1003</v>
      </c>
      <c r="C1179" s="119">
        <v>0</v>
      </c>
    </row>
    <row r="1180" s="55" customFormat="1" ht="12" spans="1:3">
      <c r="A1180" s="6">
        <v>2200514</v>
      </c>
      <c r="B1180" s="6" t="s">
        <v>1004</v>
      </c>
      <c r="C1180" s="119">
        <v>0</v>
      </c>
    </row>
    <row r="1181" s="55" customFormat="1" ht="12" spans="1:3">
      <c r="A1181" s="6">
        <v>2200599</v>
      </c>
      <c r="B1181" s="6" t="s">
        <v>1005</v>
      </c>
      <c r="C1181" s="119">
        <v>0</v>
      </c>
    </row>
    <row r="1182" s="55" customFormat="1" ht="12" spans="1:3">
      <c r="A1182" s="6">
        <v>22099</v>
      </c>
      <c r="B1182" s="116" t="s">
        <v>1006</v>
      </c>
      <c r="C1182" s="119">
        <f>C1183</f>
        <v>0</v>
      </c>
    </row>
    <row r="1183" s="55" customFormat="1" ht="12" spans="1:3">
      <c r="A1183" s="6">
        <v>2209999</v>
      </c>
      <c r="B1183" s="6" t="s">
        <v>1007</v>
      </c>
      <c r="C1183" s="119">
        <v>0</v>
      </c>
    </row>
    <row r="1184" s="55" customFormat="1" ht="12" spans="1:3">
      <c r="A1184" s="6">
        <v>221</v>
      </c>
      <c r="B1184" s="116" t="s">
        <v>1008</v>
      </c>
      <c r="C1184" s="119">
        <f>SUM(C1185,C1196,C1200)</f>
        <v>7336</v>
      </c>
    </row>
    <row r="1185" s="55" customFormat="1" ht="12" spans="1:3">
      <c r="A1185" s="6">
        <v>22101</v>
      </c>
      <c r="B1185" s="116" t="s">
        <v>1009</v>
      </c>
      <c r="C1185" s="119">
        <f>SUM(C1186:C1195)</f>
        <v>1537</v>
      </c>
    </row>
    <row r="1186" s="55" customFormat="1" ht="12" spans="1:3">
      <c r="A1186" s="6">
        <v>2210101</v>
      </c>
      <c r="B1186" s="6" t="s">
        <v>1010</v>
      </c>
      <c r="C1186" s="119">
        <v>0</v>
      </c>
    </row>
    <row r="1187" s="55" customFormat="1" ht="12" spans="1:3">
      <c r="A1187" s="6">
        <v>2210102</v>
      </c>
      <c r="B1187" s="6" t="s">
        <v>1011</v>
      </c>
      <c r="C1187" s="119">
        <v>0</v>
      </c>
    </row>
    <row r="1188" s="55" customFormat="1" ht="12" spans="1:3">
      <c r="A1188" s="6">
        <v>2210103</v>
      </c>
      <c r="B1188" s="6" t="s">
        <v>1012</v>
      </c>
      <c r="C1188" s="119">
        <v>0</v>
      </c>
    </row>
    <row r="1189" s="55" customFormat="1" ht="12" spans="1:3">
      <c r="A1189" s="6">
        <v>2210104</v>
      </c>
      <c r="B1189" s="6" t="s">
        <v>1013</v>
      </c>
      <c r="C1189" s="119">
        <v>0</v>
      </c>
    </row>
    <row r="1190" s="55" customFormat="1" ht="12" spans="1:3">
      <c r="A1190" s="6">
        <v>2210105</v>
      </c>
      <c r="B1190" s="6" t="s">
        <v>1014</v>
      </c>
      <c r="C1190" s="119">
        <v>192</v>
      </c>
    </row>
    <row r="1191" s="55" customFormat="1" ht="12" spans="1:3">
      <c r="A1191" s="6">
        <v>2210106</v>
      </c>
      <c r="B1191" s="6" t="s">
        <v>1015</v>
      </c>
      <c r="C1191" s="119">
        <v>0</v>
      </c>
    </row>
    <row r="1192" s="55" customFormat="1" ht="12" spans="1:3">
      <c r="A1192" s="6">
        <v>2210107</v>
      </c>
      <c r="B1192" s="6" t="s">
        <v>1016</v>
      </c>
      <c r="C1192" s="119">
        <v>0</v>
      </c>
    </row>
    <row r="1193" s="55" customFormat="1" ht="12" spans="1:3">
      <c r="A1193" s="6">
        <v>2210108</v>
      </c>
      <c r="B1193" s="6" t="s">
        <v>1017</v>
      </c>
      <c r="C1193" s="119">
        <v>1345</v>
      </c>
    </row>
    <row r="1194" s="55" customFormat="1" ht="12" spans="1:3">
      <c r="A1194" s="6">
        <v>2210109</v>
      </c>
      <c r="B1194" s="6" t="s">
        <v>1018</v>
      </c>
      <c r="C1194" s="119">
        <v>0</v>
      </c>
    </row>
    <row r="1195" s="55" customFormat="1" ht="12" spans="1:3">
      <c r="A1195" s="6">
        <v>2210199</v>
      </c>
      <c r="B1195" s="6" t="s">
        <v>1019</v>
      </c>
      <c r="C1195" s="119">
        <v>0</v>
      </c>
    </row>
    <row r="1196" s="55" customFormat="1" ht="12" spans="1:3">
      <c r="A1196" s="6">
        <v>22102</v>
      </c>
      <c r="B1196" s="116" t="s">
        <v>1020</v>
      </c>
      <c r="C1196" s="119">
        <f>SUM(C1197:C1199)</f>
        <v>5799</v>
      </c>
    </row>
    <row r="1197" s="55" customFormat="1" ht="12" spans="1:3">
      <c r="A1197" s="6">
        <v>2210201</v>
      </c>
      <c r="B1197" s="6" t="s">
        <v>1021</v>
      </c>
      <c r="C1197" s="119">
        <v>5799</v>
      </c>
    </row>
    <row r="1198" s="55" customFormat="1" ht="12" spans="1:3">
      <c r="A1198" s="6">
        <v>2210202</v>
      </c>
      <c r="B1198" s="6" t="s">
        <v>1022</v>
      </c>
      <c r="C1198" s="119">
        <v>0</v>
      </c>
    </row>
    <row r="1199" s="55" customFormat="1" ht="12" spans="1:3">
      <c r="A1199" s="6">
        <v>2210203</v>
      </c>
      <c r="B1199" s="6" t="s">
        <v>1023</v>
      </c>
      <c r="C1199" s="119">
        <v>0</v>
      </c>
    </row>
    <row r="1200" s="55" customFormat="1" ht="12" spans="1:3">
      <c r="A1200" s="6">
        <v>22103</v>
      </c>
      <c r="B1200" s="116" t="s">
        <v>1024</v>
      </c>
      <c r="C1200" s="119">
        <f>SUM(C1201:C1203)</f>
        <v>0</v>
      </c>
    </row>
    <row r="1201" s="55" customFormat="1" ht="12" spans="1:3">
      <c r="A1201" s="6">
        <v>2210301</v>
      </c>
      <c r="B1201" s="6" t="s">
        <v>1025</v>
      </c>
      <c r="C1201" s="119">
        <v>0</v>
      </c>
    </row>
    <row r="1202" s="55" customFormat="1" ht="12" spans="1:3">
      <c r="A1202" s="6">
        <v>2210302</v>
      </c>
      <c r="B1202" s="6" t="s">
        <v>1026</v>
      </c>
      <c r="C1202" s="119">
        <v>0</v>
      </c>
    </row>
    <row r="1203" s="55" customFormat="1" ht="12" spans="1:3">
      <c r="A1203" s="6">
        <v>2210399</v>
      </c>
      <c r="B1203" s="6" t="s">
        <v>1027</v>
      </c>
      <c r="C1203" s="119">
        <v>0</v>
      </c>
    </row>
    <row r="1204" s="55" customFormat="1" ht="12" spans="1:3">
      <c r="A1204" s="6">
        <v>222</v>
      </c>
      <c r="B1204" s="116" t="s">
        <v>1028</v>
      </c>
      <c r="C1204" s="119">
        <f>SUM(C1205,C1223,C1229,C1235)</f>
        <v>1020</v>
      </c>
    </row>
    <row r="1205" s="55" customFormat="1" ht="12" spans="1:3">
      <c r="A1205" s="6">
        <v>22201</v>
      </c>
      <c r="B1205" s="116" t="s">
        <v>1029</v>
      </c>
      <c r="C1205" s="119">
        <f>SUM(C1206:C1222)</f>
        <v>567</v>
      </c>
    </row>
    <row r="1206" s="55" customFormat="1" ht="12" spans="1:3">
      <c r="A1206" s="6">
        <v>2220101</v>
      </c>
      <c r="B1206" s="6" t="s">
        <v>110</v>
      </c>
      <c r="C1206" s="119">
        <v>0</v>
      </c>
    </row>
    <row r="1207" s="55" customFormat="1" ht="12" spans="1:3">
      <c r="A1207" s="6">
        <v>2220102</v>
      </c>
      <c r="B1207" s="6" t="s">
        <v>111</v>
      </c>
      <c r="C1207" s="119">
        <v>0</v>
      </c>
    </row>
    <row r="1208" s="55" customFormat="1" ht="12" spans="1:3">
      <c r="A1208" s="6">
        <v>2220103</v>
      </c>
      <c r="B1208" s="6" t="s">
        <v>112</v>
      </c>
      <c r="C1208" s="119">
        <v>0</v>
      </c>
    </row>
    <row r="1209" s="55" customFormat="1" ht="12" spans="1:3">
      <c r="A1209" s="6">
        <v>2220104</v>
      </c>
      <c r="B1209" s="6" t="s">
        <v>1030</v>
      </c>
      <c r="C1209" s="119">
        <v>0</v>
      </c>
    </row>
    <row r="1210" s="55" customFormat="1" ht="12" spans="1:3">
      <c r="A1210" s="6">
        <v>2220105</v>
      </c>
      <c r="B1210" s="6" t="s">
        <v>1031</v>
      </c>
      <c r="C1210" s="119">
        <v>0</v>
      </c>
    </row>
    <row r="1211" s="55" customFormat="1" ht="12" spans="1:3">
      <c r="A1211" s="6">
        <v>2220106</v>
      </c>
      <c r="B1211" s="6" t="s">
        <v>1032</v>
      </c>
      <c r="C1211" s="119">
        <v>0</v>
      </c>
    </row>
    <row r="1212" s="55" customFormat="1" ht="12" spans="1:3">
      <c r="A1212" s="6">
        <v>2220107</v>
      </c>
      <c r="B1212" s="6" t="s">
        <v>1033</v>
      </c>
      <c r="C1212" s="119">
        <v>0</v>
      </c>
    </row>
    <row r="1213" s="55" customFormat="1" ht="12" spans="1:3">
      <c r="A1213" s="6">
        <v>2220112</v>
      </c>
      <c r="B1213" s="6" t="s">
        <v>1034</v>
      </c>
      <c r="C1213" s="119">
        <v>104</v>
      </c>
    </row>
    <row r="1214" s="55" customFormat="1" ht="12" spans="1:3">
      <c r="A1214" s="6">
        <v>2220113</v>
      </c>
      <c r="B1214" s="6" t="s">
        <v>1035</v>
      </c>
      <c r="C1214" s="119">
        <v>0</v>
      </c>
    </row>
    <row r="1215" s="55" customFormat="1" ht="12" spans="1:3">
      <c r="A1215" s="6">
        <v>2220114</v>
      </c>
      <c r="B1215" s="6" t="s">
        <v>1036</v>
      </c>
      <c r="C1215" s="119">
        <v>0</v>
      </c>
    </row>
    <row r="1216" s="55" customFormat="1" ht="12" spans="1:3">
      <c r="A1216" s="6">
        <v>2220115</v>
      </c>
      <c r="B1216" s="6" t="s">
        <v>1037</v>
      </c>
      <c r="C1216" s="119">
        <v>279</v>
      </c>
    </row>
    <row r="1217" s="55" customFormat="1" ht="12" spans="1:3">
      <c r="A1217" s="6">
        <v>2220118</v>
      </c>
      <c r="B1217" s="6" t="s">
        <v>1038</v>
      </c>
      <c r="C1217" s="119">
        <v>0</v>
      </c>
    </row>
    <row r="1218" s="55" customFormat="1" ht="12" spans="1:3">
      <c r="A1218" s="6">
        <v>2220119</v>
      </c>
      <c r="B1218" s="6" t="s">
        <v>1039</v>
      </c>
      <c r="C1218" s="119">
        <v>0</v>
      </c>
    </row>
    <row r="1219" s="55" customFormat="1" ht="12" spans="1:3">
      <c r="A1219" s="6">
        <v>2220120</v>
      </c>
      <c r="B1219" s="6" t="s">
        <v>1040</v>
      </c>
      <c r="C1219" s="119">
        <v>0</v>
      </c>
    </row>
    <row r="1220" s="55" customFormat="1" ht="12" spans="1:3">
      <c r="A1220" s="6">
        <v>2220121</v>
      </c>
      <c r="B1220" s="6" t="s">
        <v>1041</v>
      </c>
      <c r="C1220" s="119">
        <v>0</v>
      </c>
    </row>
    <row r="1221" s="55" customFormat="1" ht="12" spans="1:3">
      <c r="A1221" s="6">
        <v>2220150</v>
      </c>
      <c r="B1221" s="6" t="s">
        <v>119</v>
      </c>
      <c r="C1221" s="119">
        <v>0</v>
      </c>
    </row>
    <row r="1222" s="55" customFormat="1" ht="12" spans="1:3">
      <c r="A1222" s="6">
        <v>2220199</v>
      </c>
      <c r="B1222" s="6" t="s">
        <v>1042</v>
      </c>
      <c r="C1222" s="119">
        <v>184</v>
      </c>
    </row>
    <row r="1223" s="55" customFormat="1" ht="12" spans="1:3">
      <c r="A1223" s="6">
        <v>22203</v>
      </c>
      <c r="B1223" s="116" t="s">
        <v>1043</v>
      </c>
      <c r="C1223" s="119">
        <f>SUM(C1224:C1228)</f>
        <v>0</v>
      </c>
    </row>
    <row r="1224" s="55" customFormat="1" ht="12" spans="1:3">
      <c r="A1224" s="6">
        <v>2220301</v>
      </c>
      <c r="B1224" s="6" t="s">
        <v>1044</v>
      </c>
      <c r="C1224" s="119">
        <v>0</v>
      </c>
    </row>
    <row r="1225" s="55" customFormat="1" ht="12" spans="1:3">
      <c r="A1225" s="6">
        <v>2220303</v>
      </c>
      <c r="B1225" s="6" t="s">
        <v>1045</v>
      </c>
      <c r="C1225" s="119">
        <v>0</v>
      </c>
    </row>
    <row r="1226" s="55" customFormat="1" ht="12" spans="1:3">
      <c r="A1226" s="6">
        <v>2220304</v>
      </c>
      <c r="B1226" s="6" t="s">
        <v>1046</v>
      </c>
      <c r="C1226" s="119">
        <v>0</v>
      </c>
    </row>
    <row r="1227" s="55" customFormat="1" ht="12" spans="1:3">
      <c r="A1227" s="6">
        <v>2220305</v>
      </c>
      <c r="B1227" s="6" t="s">
        <v>1047</v>
      </c>
      <c r="C1227" s="119">
        <v>0</v>
      </c>
    </row>
    <row r="1228" s="55" customFormat="1" ht="12" spans="1:3">
      <c r="A1228" s="6">
        <v>2220399</v>
      </c>
      <c r="B1228" s="6" t="s">
        <v>1048</v>
      </c>
      <c r="C1228" s="119">
        <v>0</v>
      </c>
    </row>
    <row r="1229" s="55" customFormat="1" ht="12" spans="1:3">
      <c r="A1229" s="6">
        <v>22204</v>
      </c>
      <c r="B1229" s="116" t="s">
        <v>1049</v>
      </c>
      <c r="C1229" s="119">
        <f>SUM(C1230:C1234)</f>
        <v>453</v>
      </c>
    </row>
    <row r="1230" s="55" customFormat="1" ht="12" spans="1:3">
      <c r="A1230" s="6">
        <v>2220401</v>
      </c>
      <c r="B1230" s="6" t="s">
        <v>1050</v>
      </c>
      <c r="C1230" s="119">
        <v>0</v>
      </c>
    </row>
    <row r="1231" s="55" customFormat="1" ht="12" spans="1:3">
      <c r="A1231" s="6">
        <v>2220402</v>
      </c>
      <c r="B1231" s="6" t="s">
        <v>1051</v>
      </c>
      <c r="C1231" s="119">
        <v>0</v>
      </c>
    </row>
    <row r="1232" s="55" customFormat="1" ht="12" spans="1:3">
      <c r="A1232" s="6">
        <v>2220403</v>
      </c>
      <c r="B1232" s="6" t="s">
        <v>1052</v>
      </c>
      <c r="C1232" s="119">
        <v>0</v>
      </c>
    </row>
    <row r="1233" s="55" customFormat="1" ht="12" spans="1:3">
      <c r="A1233" s="6">
        <v>2220404</v>
      </c>
      <c r="B1233" s="6" t="s">
        <v>1053</v>
      </c>
      <c r="C1233" s="119">
        <v>453</v>
      </c>
    </row>
    <row r="1234" s="55" customFormat="1" ht="12" spans="1:3">
      <c r="A1234" s="6">
        <v>2220499</v>
      </c>
      <c r="B1234" s="6" t="s">
        <v>1054</v>
      </c>
      <c r="C1234" s="119">
        <v>0</v>
      </c>
    </row>
    <row r="1235" s="55" customFormat="1" ht="12" spans="1:3">
      <c r="A1235" s="6">
        <v>22205</v>
      </c>
      <c r="B1235" s="116" t="s">
        <v>1055</v>
      </c>
      <c r="C1235" s="119">
        <f>SUM(C1236:C1247)</f>
        <v>0</v>
      </c>
    </row>
    <row r="1236" s="55" customFormat="1" ht="12" spans="1:3">
      <c r="A1236" s="6">
        <v>2220501</v>
      </c>
      <c r="B1236" s="6" t="s">
        <v>1056</v>
      </c>
      <c r="C1236" s="119">
        <v>0</v>
      </c>
    </row>
    <row r="1237" s="55" customFormat="1" ht="12" spans="1:3">
      <c r="A1237" s="6">
        <v>2220502</v>
      </c>
      <c r="B1237" s="6" t="s">
        <v>1057</v>
      </c>
      <c r="C1237" s="119">
        <v>0</v>
      </c>
    </row>
    <row r="1238" s="55" customFormat="1" ht="12" spans="1:3">
      <c r="A1238" s="6">
        <v>2220503</v>
      </c>
      <c r="B1238" s="6" t="s">
        <v>1058</v>
      </c>
      <c r="C1238" s="119">
        <v>0</v>
      </c>
    </row>
    <row r="1239" s="55" customFormat="1" ht="12" spans="1:3">
      <c r="A1239" s="6">
        <v>2220504</v>
      </c>
      <c r="B1239" s="6" t="s">
        <v>1059</v>
      </c>
      <c r="C1239" s="119">
        <v>0</v>
      </c>
    </row>
    <row r="1240" s="55" customFormat="1" ht="12" spans="1:3">
      <c r="A1240" s="6">
        <v>2220505</v>
      </c>
      <c r="B1240" s="6" t="s">
        <v>1060</v>
      </c>
      <c r="C1240" s="119">
        <v>0</v>
      </c>
    </row>
    <row r="1241" s="55" customFormat="1" ht="12" spans="1:3">
      <c r="A1241" s="6">
        <v>2220506</v>
      </c>
      <c r="B1241" s="6" t="s">
        <v>1061</v>
      </c>
      <c r="C1241" s="119">
        <v>0</v>
      </c>
    </row>
    <row r="1242" s="55" customFormat="1" ht="12" spans="1:3">
      <c r="A1242" s="6">
        <v>2220507</v>
      </c>
      <c r="B1242" s="6" t="s">
        <v>1062</v>
      </c>
      <c r="C1242" s="119">
        <v>0</v>
      </c>
    </row>
    <row r="1243" s="55" customFormat="1" ht="12" spans="1:3">
      <c r="A1243" s="6">
        <v>2220508</v>
      </c>
      <c r="B1243" s="6" t="s">
        <v>1063</v>
      </c>
      <c r="C1243" s="119">
        <v>0</v>
      </c>
    </row>
    <row r="1244" s="55" customFormat="1" ht="12" spans="1:3">
      <c r="A1244" s="6">
        <v>2220509</v>
      </c>
      <c r="B1244" s="6" t="s">
        <v>1064</v>
      </c>
      <c r="C1244" s="119">
        <v>0</v>
      </c>
    </row>
    <row r="1245" s="55" customFormat="1" ht="12" spans="1:3">
      <c r="A1245" s="6">
        <v>2220510</v>
      </c>
      <c r="B1245" s="6" t="s">
        <v>1065</v>
      </c>
      <c r="C1245" s="119">
        <v>0</v>
      </c>
    </row>
    <row r="1246" s="55" customFormat="1" ht="12" spans="1:3">
      <c r="A1246" s="6">
        <v>2220511</v>
      </c>
      <c r="B1246" s="6" t="s">
        <v>1066</v>
      </c>
      <c r="C1246" s="119">
        <v>0</v>
      </c>
    </row>
    <row r="1247" s="55" customFormat="1" ht="12" spans="1:3">
      <c r="A1247" s="6">
        <v>2220599</v>
      </c>
      <c r="B1247" s="6" t="s">
        <v>1067</v>
      </c>
      <c r="C1247" s="119">
        <v>0</v>
      </c>
    </row>
    <row r="1248" s="55" customFormat="1" ht="12" spans="1:3">
      <c r="A1248" s="6">
        <v>224</v>
      </c>
      <c r="B1248" s="116" t="s">
        <v>1068</v>
      </c>
      <c r="C1248" s="119">
        <f>SUM(C1249,C1260,C1266,C1274,C1287,C1291,C1295)</f>
        <v>5545</v>
      </c>
    </row>
    <row r="1249" s="55" customFormat="1" ht="12" spans="1:3">
      <c r="A1249" s="6">
        <v>22401</v>
      </c>
      <c r="B1249" s="116" t="s">
        <v>1069</v>
      </c>
      <c r="C1249" s="119">
        <f>SUM(C1250:C1259)</f>
        <v>779</v>
      </c>
    </row>
    <row r="1250" s="55" customFormat="1" ht="12" spans="1:3">
      <c r="A1250" s="6">
        <v>2240101</v>
      </c>
      <c r="B1250" s="6" t="s">
        <v>110</v>
      </c>
      <c r="C1250" s="119">
        <v>513</v>
      </c>
    </row>
    <row r="1251" s="55" customFormat="1" ht="12" spans="1:3">
      <c r="A1251" s="6">
        <v>2240102</v>
      </c>
      <c r="B1251" s="6" t="s">
        <v>111</v>
      </c>
      <c r="C1251" s="119">
        <v>0</v>
      </c>
    </row>
    <row r="1252" s="55" customFormat="1" ht="12" spans="1:3">
      <c r="A1252" s="6">
        <v>2240103</v>
      </c>
      <c r="B1252" s="6" t="s">
        <v>112</v>
      </c>
      <c r="C1252" s="119">
        <v>0</v>
      </c>
    </row>
    <row r="1253" s="55" customFormat="1" ht="12" spans="1:3">
      <c r="A1253" s="6">
        <v>2240104</v>
      </c>
      <c r="B1253" s="6" t="s">
        <v>1070</v>
      </c>
      <c r="C1253" s="119">
        <v>0</v>
      </c>
    </row>
    <row r="1254" s="55" customFormat="1" ht="12" spans="1:3">
      <c r="A1254" s="6">
        <v>2240105</v>
      </c>
      <c r="B1254" s="6" t="s">
        <v>1071</v>
      </c>
      <c r="C1254" s="119">
        <v>0</v>
      </c>
    </row>
    <row r="1255" s="55" customFormat="1" ht="12" spans="1:3">
      <c r="A1255" s="6">
        <v>2240106</v>
      </c>
      <c r="B1255" s="6" t="s">
        <v>1072</v>
      </c>
      <c r="C1255" s="119">
        <v>0</v>
      </c>
    </row>
    <row r="1256" s="55" customFormat="1" ht="12" spans="1:3">
      <c r="A1256" s="6">
        <v>2240108</v>
      </c>
      <c r="B1256" s="6" t="s">
        <v>1073</v>
      </c>
      <c r="C1256" s="119">
        <v>0</v>
      </c>
    </row>
    <row r="1257" s="55" customFormat="1" ht="12" spans="1:3">
      <c r="A1257" s="6">
        <v>2240109</v>
      </c>
      <c r="B1257" s="6" t="s">
        <v>1074</v>
      </c>
      <c r="C1257" s="119">
        <v>0</v>
      </c>
    </row>
    <row r="1258" s="55" customFormat="1" ht="12" spans="1:3">
      <c r="A1258" s="6">
        <v>2240150</v>
      </c>
      <c r="B1258" s="6" t="s">
        <v>119</v>
      </c>
      <c r="C1258" s="119">
        <v>0</v>
      </c>
    </row>
    <row r="1259" s="55" customFormat="1" ht="12" spans="1:3">
      <c r="A1259" s="6">
        <v>2240199</v>
      </c>
      <c r="B1259" s="6" t="s">
        <v>1075</v>
      </c>
      <c r="C1259" s="119">
        <v>266</v>
      </c>
    </row>
    <row r="1260" s="55" customFormat="1" ht="12" spans="1:3">
      <c r="A1260" s="6">
        <v>22402</v>
      </c>
      <c r="B1260" s="116" t="s">
        <v>1076</v>
      </c>
      <c r="C1260" s="119">
        <f>SUM(C1261:C1265)</f>
        <v>412</v>
      </c>
    </row>
    <row r="1261" s="55" customFormat="1" ht="12" spans="1:3">
      <c r="A1261" s="6">
        <v>2240201</v>
      </c>
      <c r="B1261" s="6" t="s">
        <v>110</v>
      </c>
      <c r="C1261" s="119">
        <v>31</v>
      </c>
    </row>
    <row r="1262" s="55" customFormat="1" ht="12" spans="1:3">
      <c r="A1262" s="6">
        <v>2240202</v>
      </c>
      <c r="B1262" s="6" t="s">
        <v>111</v>
      </c>
      <c r="C1262" s="119">
        <v>0</v>
      </c>
    </row>
    <row r="1263" s="55" customFormat="1" ht="12" spans="1:3">
      <c r="A1263" s="6">
        <v>2240203</v>
      </c>
      <c r="B1263" s="6" t="s">
        <v>112</v>
      </c>
      <c r="C1263" s="119">
        <v>0</v>
      </c>
    </row>
    <row r="1264" s="55" customFormat="1" ht="12" spans="1:3">
      <c r="A1264" s="6">
        <v>2240204</v>
      </c>
      <c r="B1264" s="6" t="s">
        <v>1077</v>
      </c>
      <c r="C1264" s="119">
        <v>381</v>
      </c>
    </row>
    <row r="1265" s="55" customFormat="1" ht="12" spans="1:3">
      <c r="A1265" s="6">
        <v>2240299</v>
      </c>
      <c r="B1265" s="6" t="s">
        <v>1078</v>
      </c>
      <c r="C1265" s="119">
        <v>0</v>
      </c>
    </row>
    <row r="1266" s="55" customFormat="1" ht="12" spans="1:3">
      <c r="A1266" s="6">
        <v>22404</v>
      </c>
      <c r="B1266" s="116" t="s">
        <v>1079</v>
      </c>
      <c r="C1266" s="119">
        <f>SUM(C1267:C1273)</f>
        <v>0</v>
      </c>
    </row>
    <row r="1267" s="55" customFormat="1" ht="12" spans="1:3">
      <c r="A1267" s="6">
        <v>2240401</v>
      </c>
      <c r="B1267" s="6" t="s">
        <v>110</v>
      </c>
      <c r="C1267" s="119">
        <v>0</v>
      </c>
    </row>
    <row r="1268" s="55" customFormat="1" ht="12" spans="1:3">
      <c r="A1268" s="6">
        <v>2240402</v>
      </c>
      <c r="B1268" s="6" t="s">
        <v>111</v>
      </c>
      <c r="C1268" s="119">
        <v>0</v>
      </c>
    </row>
    <row r="1269" s="55" customFormat="1" ht="12" spans="1:3">
      <c r="A1269" s="6">
        <v>2240403</v>
      </c>
      <c r="B1269" s="6" t="s">
        <v>112</v>
      </c>
      <c r="C1269" s="119">
        <v>0</v>
      </c>
    </row>
    <row r="1270" s="55" customFormat="1" ht="12" spans="1:3">
      <c r="A1270" s="6">
        <v>2240404</v>
      </c>
      <c r="B1270" s="6" t="s">
        <v>1080</v>
      </c>
      <c r="C1270" s="119">
        <v>0</v>
      </c>
    </row>
    <row r="1271" s="55" customFormat="1" ht="12" spans="1:3">
      <c r="A1271" s="6">
        <v>2240405</v>
      </c>
      <c r="B1271" s="6" t="s">
        <v>1081</v>
      </c>
      <c r="C1271" s="119">
        <v>0</v>
      </c>
    </row>
    <row r="1272" s="55" customFormat="1" ht="12" spans="1:3">
      <c r="A1272" s="6">
        <v>2240450</v>
      </c>
      <c r="B1272" s="6" t="s">
        <v>119</v>
      </c>
      <c r="C1272" s="119">
        <v>0</v>
      </c>
    </row>
    <row r="1273" s="55" customFormat="1" ht="12" spans="1:3">
      <c r="A1273" s="6">
        <v>2240499</v>
      </c>
      <c r="B1273" s="6" t="s">
        <v>1082</v>
      </c>
      <c r="C1273" s="119">
        <v>0</v>
      </c>
    </row>
    <row r="1274" s="55" customFormat="1" ht="12" spans="1:3">
      <c r="A1274" s="6">
        <v>22405</v>
      </c>
      <c r="B1274" s="116" t="s">
        <v>1083</v>
      </c>
      <c r="C1274" s="119">
        <f>SUM(C1275:C1286)</f>
        <v>0</v>
      </c>
    </row>
    <row r="1275" s="55" customFormat="1" ht="12" spans="1:3">
      <c r="A1275" s="6">
        <v>2240501</v>
      </c>
      <c r="B1275" s="6" t="s">
        <v>110</v>
      </c>
      <c r="C1275" s="119">
        <v>0</v>
      </c>
    </row>
    <row r="1276" s="55" customFormat="1" ht="12" spans="1:3">
      <c r="A1276" s="6">
        <v>2240502</v>
      </c>
      <c r="B1276" s="6" t="s">
        <v>111</v>
      </c>
      <c r="C1276" s="119">
        <v>0</v>
      </c>
    </row>
    <row r="1277" s="55" customFormat="1" ht="12" spans="1:3">
      <c r="A1277" s="6">
        <v>2240503</v>
      </c>
      <c r="B1277" s="6" t="s">
        <v>112</v>
      </c>
      <c r="C1277" s="119">
        <v>0</v>
      </c>
    </row>
    <row r="1278" s="55" customFormat="1" ht="12" spans="1:3">
      <c r="A1278" s="6">
        <v>2240504</v>
      </c>
      <c r="B1278" s="6" t="s">
        <v>1084</v>
      </c>
      <c r="C1278" s="119">
        <v>0</v>
      </c>
    </row>
    <row r="1279" s="55" customFormat="1" ht="12" spans="1:3">
      <c r="A1279" s="6">
        <v>2240505</v>
      </c>
      <c r="B1279" s="6" t="s">
        <v>1085</v>
      </c>
      <c r="C1279" s="119">
        <v>0</v>
      </c>
    </row>
    <row r="1280" s="55" customFormat="1" ht="12" spans="1:3">
      <c r="A1280" s="6">
        <v>2240506</v>
      </c>
      <c r="B1280" s="6" t="s">
        <v>1086</v>
      </c>
      <c r="C1280" s="119">
        <v>0</v>
      </c>
    </row>
    <row r="1281" s="55" customFormat="1" ht="12" spans="1:3">
      <c r="A1281" s="6">
        <v>2240507</v>
      </c>
      <c r="B1281" s="6" t="s">
        <v>1087</v>
      </c>
      <c r="C1281" s="119">
        <v>0</v>
      </c>
    </row>
    <row r="1282" s="55" customFormat="1" ht="12" spans="1:3">
      <c r="A1282" s="6">
        <v>2240508</v>
      </c>
      <c r="B1282" s="6" t="s">
        <v>1088</v>
      </c>
      <c r="C1282" s="119">
        <v>0</v>
      </c>
    </row>
    <row r="1283" s="55" customFormat="1" ht="12" spans="1:3">
      <c r="A1283" s="6">
        <v>2240509</v>
      </c>
      <c r="B1283" s="6" t="s">
        <v>1089</v>
      </c>
      <c r="C1283" s="119">
        <v>0</v>
      </c>
    </row>
    <row r="1284" s="55" customFormat="1" ht="12" spans="1:3">
      <c r="A1284" s="6">
        <v>2240510</v>
      </c>
      <c r="B1284" s="6" t="s">
        <v>1090</v>
      </c>
      <c r="C1284" s="119">
        <v>0</v>
      </c>
    </row>
    <row r="1285" s="55" customFormat="1" ht="12" spans="1:3">
      <c r="A1285" s="6">
        <v>2240550</v>
      </c>
      <c r="B1285" s="6" t="s">
        <v>1091</v>
      </c>
      <c r="C1285" s="119">
        <v>0</v>
      </c>
    </row>
    <row r="1286" s="55" customFormat="1" ht="12" spans="1:3">
      <c r="A1286" s="6">
        <v>2240599</v>
      </c>
      <c r="B1286" s="6" t="s">
        <v>1092</v>
      </c>
      <c r="C1286" s="119">
        <v>0</v>
      </c>
    </row>
    <row r="1287" s="55" customFormat="1" ht="12" spans="1:3">
      <c r="A1287" s="6">
        <v>22406</v>
      </c>
      <c r="B1287" s="116" t="s">
        <v>1093</v>
      </c>
      <c r="C1287" s="119">
        <f>SUM(C1288:C1290)</f>
        <v>531</v>
      </c>
    </row>
    <row r="1288" s="55" customFormat="1" ht="12" spans="1:3">
      <c r="A1288" s="6">
        <v>2240601</v>
      </c>
      <c r="B1288" s="6" t="s">
        <v>1094</v>
      </c>
      <c r="C1288" s="119">
        <v>491</v>
      </c>
    </row>
    <row r="1289" s="55" customFormat="1" ht="12" spans="1:3">
      <c r="A1289" s="6">
        <v>2240602</v>
      </c>
      <c r="B1289" s="6" t="s">
        <v>1095</v>
      </c>
      <c r="C1289" s="119">
        <v>20</v>
      </c>
    </row>
    <row r="1290" s="55" customFormat="1" ht="12" spans="1:3">
      <c r="A1290" s="6">
        <v>2240699</v>
      </c>
      <c r="B1290" s="6" t="s">
        <v>1096</v>
      </c>
      <c r="C1290" s="119">
        <v>20</v>
      </c>
    </row>
    <row r="1291" s="55" customFormat="1" ht="12" spans="1:3">
      <c r="A1291" s="6">
        <v>22407</v>
      </c>
      <c r="B1291" s="116" t="s">
        <v>1097</v>
      </c>
      <c r="C1291" s="119">
        <f>SUM(C1292:C1294)</f>
        <v>3778</v>
      </c>
    </row>
    <row r="1292" s="55" customFormat="1" ht="12" spans="1:3">
      <c r="A1292" s="6">
        <v>2240703</v>
      </c>
      <c r="B1292" s="6" t="s">
        <v>1098</v>
      </c>
      <c r="C1292" s="119">
        <v>1450</v>
      </c>
    </row>
    <row r="1293" s="55" customFormat="1" ht="12" spans="1:3">
      <c r="A1293" s="6">
        <v>2240704</v>
      </c>
      <c r="B1293" s="6" t="s">
        <v>1099</v>
      </c>
      <c r="C1293" s="119">
        <v>150</v>
      </c>
    </row>
    <row r="1294" s="55" customFormat="1" ht="12" spans="1:3">
      <c r="A1294" s="6">
        <v>2240799</v>
      </c>
      <c r="B1294" s="6" t="s">
        <v>1100</v>
      </c>
      <c r="C1294" s="119">
        <v>2178</v>
      </c>
    </row>
    <row r="1295" s="55" customFormat="1" ht="12" spans="1:3">
      <c r="A1295" s="6">
        <v>22499</v>
      </c>
      <c r="B1295" s="116" t="s">
        <v>1101</v>
      </c>
      <c r="C1295" s="119">
        <f t="shared" ref="C1295:C1298" si="1">C1296</f>
        <v>45</v>
      </c>
    </row>
    <row r="1296" s="55" customFormat="1" ht="12" spans="1:3">
      <c r="A1296" s="6">
        <v>2249999</v>
      </c>
      <c r="B1296" s="6" t="s">
        <v>1102</v>
      </c>
      <c r="C1296" s="119">
        <v>45</v>
      </c>
    </row>
    <row r="1297" s="55" customFormat="1" ht="12" spans="1:3">
      <c r="A1297" s="6">
        <v>229</v>
      </c>
      <c r="B1297" s="116" t="s">
        <v>1103</v>
      </c>
      <c r="C1297" s="119">
        <f t="shared" si="1"/>
        <v>355</v>
      </c>
    </row>
    <row r="1298" s="55" customFormat="1" ht="12" spans="1:3">
      <c r="A1298" s="6">
        <v>22999</v>
      </c>
      <c r="B1298" s="116" t="s">
        <v>1104</v>
      </c>
      <c r="C1298" s="119">
        <f t="shared" si="1"/>
        <v>355</v>
      </c>
    </row>
    <row r="1299" s="55" customFormat="1" ht="12" spans="1:3">
      <c r="A1299" s="6">
        <v>2299999</v>
      </c>
      <c r="B1299" s="6" t="s">
        <v>1105</v>
      </c>
      <c r="C1299" s="119">
        <v>355</v>
      </c>
    </row>
    <row r="1300" s="55" customFormat="1" ht="12" spans="1:3">
      <c r="A1300" s="6">
        <v>232</v>
      </c>
      <c r="B1300" s="116" t="s">
        <v>1106</v>
      </c>
      <c r="C1300" s="119">
        <f>SUM(C1301,C1302,C1307)</f>
        <v>6312</v>
      </c>
    </row>
    <row r="1301" s="55" customFormat="1" ht="12" spans="1:3">
      <c r="A1301" s="6">
        <v>23201</v>
      </c>
      <c r="B1301" s="116" t="s">
        <v>1107</v>
      </c>
      <c r="C1301" s="119">
        <v>0</v>
      </c>
    </row>
    <row r="1302" s="55" customFormat="1" ht="12" spans="1:3">
      <c r="A1302" s="6">
        <v>23202</v>
      </c>
      <c r="B1302" s="116" t="s">
        <v>1108</v>
      </c>
      <c r="C1302" s="119">
        <f>SUM(C1303:C1306)</f>
        <v>0</v>
      </c>
    </row>
    <row r="1303" s="55" customFormat="1" ht="12" spans="1:3">
      <c r="A1303" s="6">
        <v>2320201</v>
      </c>
      <c r="B1303" s="6" t="s">
        <v>1109</v>
      </c>
      <c r="C1303" s="119">
        <v>0</v>
      </c>
    </row>
    <row r="1304" s="55" customFormat="1" ht="12" spans="1:3">
      <c r="A1304" s="6">
        <v>2320202</v>
      </c>
      <c r="B1304" s="6" t="s">
        <v>1110</v>
      </c>
      <c r="C1304" s="119">
        <v>0</v>
      </c>
    </row>
    <row r="1305" s="55" customFormat="1" ht="12" spans="1:3">
      <c r="A1305" s="6">
        <v>2320203</v>
      </c>
      <c r="B1305" s="6" t="s">
        <v>1111</v>
      </c>
      <c r="C1305" s="119">
        <v>0</v>
      </c>
    </row>
    <row r="1306" s="55" customFormat="1" ht="12" spans="1:3">
      <c r="A1306" s="6">
        <v>2320299</v>
      </c>
      <c r="B1306" s="6" t="s">
        <v>1112</v>
      </c>
      <c r="C1306" s="119">
        <v>0</v>
      </c>
    </row>
    <row r="1307" s="55" customFormat="1" ht="12" spans="1:3">
      <c r="A1307" s="6">
        <v>23203</v>
      </c>
      <c r="B1307" s="116" t="s">
        <v>1113</v>
      </c>
      <c r="C1307" s="119">
        <f>SUM(C1308:C1311)</f>
        <v>6312</v>
      </c>
    </row>
    <row r="1308" s="55" customFormat="1" ht="12" spans="1:3">
      <c r="A1308" s="6">
        <v>2320301</v>
      </c>
      <c r="B1308" s="6" t="s">
        <v>1114</v>
      </c>
      <c r="C1308" s="119">
        <v>6312</v>
      </c>
    </row>
    <row r="1309" s="55" customFormat="1" ht="12" spans="1:3">
      <c r="A1309" s="6">
        <v>2320302</v>
      </c>
      <c r="B1309" s="6" t="s">
        <v>1115</v>
      </c>
      <c r="C1309" s="119">
        <v>0</v>
      </c>
    </row>
    <row r="1310" s="55" customFormat="1" ht="12" spans="1:3">
      <c r="A1310" s="6">
        <v>2320303</v>
      </c>
      <c r="B1310" s="6" t="s">
        <v>1116</v>
      </c>
      <c r="C1310" s="119">
        <v>0</v>
      </c>
    </row>
    <row r="1311" s="55" customFormat="1" ht="12" spans="1:3">
      <c r="A1311" s="6">
        <v>2320399</v>
      </c>
      <c r="B1311" s="6" t="s">
        <v>1117</v>
      </c>
      <c r="C1311" s="119">
        <v>0</v>
      </c>
    </row>
    <row r="1312" s="55" customFormat="1" ht="12" spans="1:3">
      <c r="A1312" s="6">
        <v>233</v>
      </c>
      <c r="B1312" s="116" t="s">
        <v>1118</v>
      </c>
      <c r="C1312" s="119">
        <f>C1313+C1314+C1315</f>
        <v>0</v>
      </c>
    </row>
    <row r="1313" s="55" customFormat="1" ht="12" spans="1:3">
      <c r="A1313" s="6">
        <v>23301</v>
      </c>
      <c r="B1313" s="116" t="s">
        <v>1119</v>
      </c>
      <c r="C1313" s="119">
        <v>0</v>
      </c>
    </row>
    <row r="1314" s="55" customFormat="1" ht="12" spans="1:3">
      <c r="A1314" s="6">
        <v>23302</v>
      </c>
      <c r="B1314" s="116" t="s">
        <v>1120</v>
      </c>
      <c r="C1314" s="119">
        <v>0</v>
      </c>
    </row>
    <row r="1315" s="55" customFormat="1" ht="12" spans="1:3">
      <c r="A1315" s="6">
        <v>23303</v>
      </c>
      <c r="B1315" s="116" t="s">
        <v>1121</v>
      </c>
      <c r="C1315" s="119">
        <v>0</v>
      </c>
    </row>
  </sheetData>
  <mergeCells count="1">
    <mergeCell ref="A2:C2"/>
  </mergeCells>
  <pageMargins left="0.75" right="0.75" top="1" bottom="1" header="0.5" footer="0.5"/>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3"/>
  <sheetViews>
    <sheetView workbookViewId="0">
      <selection activeCell="A5" sqref="A5"/>
    </sheetView>
  </sheetViews>
  <sheetFormatPr defaultColWidth="12.9416666666667" defaultRowHeight="15.55" customHeight="1" outlineLevelCol="2"/>
  <cols>
    <col min="1" max="1" width="17.55" style="11" customWidth="1"/>
    <col min="2" max="2" width="42.1416666666667" style="11" customWidth="1"/>
    <col min="3" max="3" width="26.55" style="11" customWidth="1"/>
    <col min="4" max="251" width="12.9416666666667" style="11" customWidth="1"/>
    <col min="252" max="16384" width="12.9416666666667" style="11"/>
  </cols>
  <sheetData>
    <row r="1" s="11" customFormat="1" customHeight="1" spans="1:1">
      <c r="A1" s="56" t="s">
        <v>1122</v>
      </c>
    </row>
    <row r="2" s="11" customFormat="1" ht="57" customHeight="1" spans="1:3">
      <c r="A2" s="112" t="s">
        <v>1123</v>
      </c>
      <c r="B2" s="112"/>
      <c r="C2" s="112"/>
    </row>
    <row r="3" s="11" customFormat="1" ht="16.95" customHeight="1" spans="1:3">
      <c r="A3" s="30"/>
      <c r="B3" s="30"/>
      <c r="C3" s="48" t="s">
        <v>1124</v>
      </c>
    </row>
    <row r="4" s="152" customFormat="1" ht="17.25" customHeight="1" spans="1:3">
      <c r="A4" s="40" t="s">
        <v>105</v>
      </c>
      <c r="B4" s="35" t="s">
        <v>106</v>
      </c>
      <c r="C4" s="40" t="s">
        <v>30</v>
      </c>
    </row>
    <row r="5" s="11" customFormat="1" ht="17.25" customHeight="1" spans="1:3">
      <c r="A5" s="6"/>
      <c r="B5" s="80" t="s">
        <v>107</v>
      </c>
      <c r="C5" s="95">
        <v>347784</v>
      </c>
    </row>
    <row r="6" s="11" customFormat="1" ht="16.95" customHeight="1" spans="1:3">
      <c r="A6" s="6">
        <v>501</v>
      </c>
      <c r="B6" s="116" t="s">
        <v>1125</v>
      </c>
      <c r="C6" s="95">
        <v>106766</v>
      </c>
    </row>
    <row r="7" s="11" customFormat="1" ht="16.95" customHeight="1" spans="1:3">
      <c r="A7" s="6">
        <v>50101</v>
      </c>
      <c r="B7" s="6" t="s">
        <v>1126</v>
      </c>
      <c r="C7" s="95">
        <v>78970</v>
      </c>
    </row>
    <row r="8" s="11" customFormat="1" ht="16.95" customHeight="1" spans="1:3">
      <c r="A8" s="6">
        <v>50102</v>
      </c>
      <c r="B8" s="6" t="s">
        <v>1127</v>
      </c>
      <c r="C8" s="95">
        <v>15218</v>
      </c>
    </row>
    <row r="9" s="11" customFormat="1" ht="16.95" customHeight="1" spans="1:3">
      <c r="A9" s="6">
        <v>50103</v>
      </c>
      <c r="B9" s="6" t="s">
        <v>1128</v>
      </c>
      <c r="C9" s="95">
        <v>9139</v>
      </c>
    </row>
    <row r="10" s="11" customFormat="1" ht="16.95" customHeight="1" spans="1:3">
      <c r="A10" s="6">
        <v>50199</v>
      </c>
      <c r="B10" s="6" t="s">
        <v>1129</v>
      </c>
      <c r="C10" s="95">
        <v>3439</v>
      </c>
    </row>
    <row r="11" s="11" customFormat="1" ht="16.95" customHeight="1" spans="1:3">
      <c r="A11" s="6">
        <v>502</v>
      </c>
      <c r="B11" s="116" t="s">
        <v>1130</v>
      </c>
      <c r="C11" s="95">
        <v>46175</v>
      </c>
    </row>
    <row r="12" s="11" customFormat="1" ht="16.95" customHeight="1" spans="1:3">
      <c r="A12" s="6">
        <v>50201</v>
      </c>
      <c r="B12" s="6" t="s">
        <v>1131</v>
      </c>
      <c r="C12" s="95">
        <v>12892</v>
      </c>
    </row>
    <row r="13" s="11" customFormat="1" ht="16.95" customHeight="1" spans="1:3">
      <c r="A13" s="6">
        <v>50202</v>
      </c>
      <c r="B13" s="6" t="s">
        <v>1132</v>
      </c>
      <c r="C13" s="95">
        <v>261</v>
      </c>
    </row>
    <row r="14" s="11" customFormat="1" ht="16.95" customHeight="1" spans="1:3">
      <c r="A14" s="6">
        <v>50203</v>
      </c>
      <c r="B14" s="6" t="s">
        <v>1133</v>
      </c>
      <c r="C14" s="95">
        <v>497</v>
      </c>
    </row>
    <row r="15" s="11" customFormat="1" ht="16.95" customHeight="1" spans="1:3">
      <c r="A15" s="6">
        <v>50204</v>
      </c>
      <c r="B15" s="6" t="s">
        <v>1134</v>
      </c>
      <c r="C15" s="95">
        <v>756</v>
      </c>
    </row>
    <row r="16" s="11" customFormat="1" ht="16.95" customHeight="1" spans="1:3">
      <c r="A16" s="6">
        <v>50205</v>
      </c>
      <c r="B16" s="6" t="s">
        <v>1135</v>
      </c>
      <c r="C16" s="95">
        <v>2540</v>
      </c>
    </row>
    <row r="17" s="11" customFormat="1" ht="16.95" customHeight="1" spans="1:3">
      <c r="A17" s="6">
        <v>50206</v>
      </c>
      <c r="B17" s="6" t="s">
        <v>1136</v>
      </c>
      <c r="C17" s="95">
        <v>312</v>
      </c>
    </row>
    <row r="18" s="11" customFormat="1" ht="16.95" customHeight="1" spans="1:3">
      <c r="A18" s="6">
        <v>50207</v>
      </c>
      <c r="B18" s="6" t="s">
        <v>1137</v>
      </c>
      <c r="C18" s="95"/>
    </row>
    <row r="19" s="11" customFormat="1" ht="16.95" customHeight="1" spans="1:3">
      <c r="A19" s="6">
        <v>50208</v>
      </c>
      <c r="B19" s="6" t="s">
        <v>1138</v>
      </c>
      <c r="C19" s="95">
        <v>1040</v>
      </c>
    </row>
    <row r="20" s="11" customFormat="1" ht="16.95" customHeight="1" spans="1:3">
      <c r="A20" s="6">
        <v>50209</v>
      </c>
      <c r="B20" s="6" t="s">
        <v>1139</v>
      </c>
      <c r="C20" s="95">
        <v>800</v>
      </c>
    </row>
    <row r="21" s="11" customFormat="1" ht="16.95" customHeight="1" spans="1:3">
      <c r="A21" s="6">
        <v>50299</v>
      </c>
      <c r="B21" s="6" t="s">
        <v>1140</v>
      </c>
      <c r="C21" s="95">
        <v>27077</v>
      </c>
    </row>
    <row r="22" s="11" customFormat="1" ht="16.95" customHeight="1" spans="1:3">
      <c r="A22" s="6">
        <v>503</v>
      </c>
      <c r="B22" s="116" t="s">
        <v>1141</v>
      </c>
      <c r="C22" s="95">
        <v>39486</v>
      </c>
    </row>
    <row r="23" s="11" customFormat="1" ht="16.95" customHeight="1" spans="1:3">
      <c r="A23" s="6">
        <v>50301</v>
      </c>
      <c r="B23" s="6" t="s">
        <v>1142</v>
      </c>
      <c r="C23" s="95">
        <v>917</v>
      </c>
    </row>
    <row r="24" s="11" customFormat="1" ht="16.95" customHeight="1" spans="1:3">
      <c r="A24" s="6">
        <v>50302</v>
      </c>
      <c r="B24" s="6" t="s">
        <v>1143</v>
      </c>
      <c r="C24" s="95">
        <v>15299</v>
      </c>
    </row>
    <row r="25" s="11" customFormat="1" ht="16.95" customHeight="1" spans="1:3">
      <c r="A25" s="6">
        <v>50303</v>
      </c>
      <c r="B25" s="6" t="s">
        <v>1144</v>
      </c>
      <c r="C25" s="95">
        <v>225</v>
      </c>
    </row>
    <row r="26" s="11" customFormat="1" ht="17.25" customHeight="1" spans="1:3">
      <c r="A26" s="6">
        <v>50305</v>
      </c>
      <c r="B26" s="6" t="s">
        <v>1145</v>
      </c>
      <c r="C26" s="95">
        <v>792</v>
      </c>
    </row>
    <row r="27" s="11" customFormat="1" ht="16.95" customHeight="1" spans="1:3">
      <c r="A27" s="6">
        <v>50306</v>
      </c>
      <c r="B27" s="6" t="s">
        <v>1146</v>
      </c>
      <c r="C27" s="95">
        <v>1110</v>
      </c>
    </row>
    <row r="28" s="11" customFormat="1" ht="16.95" customHeight="1" spans="1:3">
      <c r="A28" s="6">
        <v>50307</v>
      </c>
      <c r="B28" s="6" t="s">
        <v>1147</v>
      </c>
      <c r="C28" s="95">
        <v>69</v>
      </c>
    </row>
    <row r="29" s="11" customFormat="1" ht="16.95" customHeight="1" spans="1:3">
      <c r="A29" s="6">
        <v>50399</v>
      </c>
      <c r="B29" s="6" t="s">
        <v>1148</v>
      </c>
      <c r="C29" s="95">
        <v>21074</v>
      </c>
    </row>
    <row r="30" s="11" customFormat="1" ht="16.95" customHeight="1" spans="1:3">
      <c r="A30" s="6">
        <v>504</v>
      </c>
      <c r="B30" s="116" t="s">
        <v>1149</v>
      </c>
      <c r="C30" s="95">
        <v>7662</v>
      </c>
    </row>
    <row r="31" s="11" customFormat="1" ht="16.95" customHeight="1" spans="1:3">
      <c r="A31" s="6">
        <v>50401</v>
      </c>
      <c r="B31" s="6" t="s">
        <v>1142</v>
      </c>
      <c r="C31" s="95">
        <v>405</v>
      </c>
    </row>
    <row r="32" s="11" customFormat="1" ht="16.95" customHeight="1" spans="1:3">
      <c r="A32" s="6">
        <v>50402</v>
      </c>
      <c r="B32" s="6" t="s">
        <v>1143</v>
      </c>
      <c r="C32" s="95">
        <v>3191</v>
      </c>
    </row>
    <row r="33" s="11" customFormat="1" ht="16.95" customHeight="1" spans="1:3">
      <c r="A33" s="6">
        <v>50403</v>
      </c>
      <c r="B33" s="6" t="s">
        <v>1144</v>
      </c>
      <c r="C33" s="95">
        <v>27</v>
      </c>
    </row>
    <row r="34" s="11" customFormat="1" ht="16.95" customHeight="1" spans="1:3">
      <c r="A34" s="6">
        <v>50404</v>
      </c>
      <c r="B34" s="6" t="s">
        <v>1146</v>
      </c>
      <c r="C34" s="95">
        <v>30</v>
      </c>
    </row>
    <row r="35" s="11" customFormat="1" ht="16.95" customHeight="1" spans="1:3">
      <c r="A35" s="6">
        <v>50405</v>
      </c>
      <c r="B35" s="6" t="s">
        <v>1147</v>
      </c>
      <c r="C35" s="95">
        <v>442</v>
      </c>
    </row>
    <row r="36" s="11" customFormat="1" ht="17.25" customHeight="1" spans="1:3">
      <c r="A36" s="6">
        <v>50499</v>
      </c>
      <c r="B36" s="6" t="s">
        <v>1148</v>
      </c>
      <c r="C36" s="95">
        <v>3567</v>
      </c>
    </row>
    <row r="37" s="11" customFormat="1" ht="16.95" customHeight="1" spans="1:3">
      <c r="A37" s="6">
        <v>505</v>
      </c>
      <c r="B37" s="116" t="s">
        <v>1150</v>
      </c>
      <c r="C37" s="95">
        <v>29574</v>
      </c>
    </row>
    <row r="38" s="11" customFormat="1" ht="16.95" customHeight="1" spans="1:3">
      <c r="A38" s="6">
        <v>50501</v>
      </c>
      <c r="B38" s="6" t="s">
        <v>1151</v>
      </c>
      <c r="C38" s="95">
        <v>18488</v>
      </c>
    </row>
    <row r="39" s="11" customFormat="1" ht="16.95" customHeight="1" spans="1:3">
      <c r="A39" s="6">
        <v>50502</v>
      </c>
      <c r="B39" s="6" t="s">
        <v>1152</v>
      </c>
      <c r="C39" s="95">
        <v>8869</v>
      </c>
    </row>
    <row r="40" s="11" customFormat="1" ht="16.95" customHeight="1" spans="1:3">
      <c r="A40" s="6">
        <v>50599</v>
      </c>
      <c r="B40" s="6" t="s">
        <v>1153</v>
      </c>
      <c r="C40" s="95">
        <v>2217</v>
      </c>
    </row>
    <row r="41" s="11" customFormat="1" ht="16.95" customHeight="1" spans="1:3">
      <c r="A41" s="6">
        <v>506</v>
      </c>
      <c r="B41" s="116" t="s">
        <v>1154</v>
      </c>
      <c r="C41" s="95">
        <v>7074</v>
      </c>
    </row>
    <row r="42" s="11" customFormat="1" ht="16.95" customHeight="1" spans="1:3">
      <c r="A42" s="6">
        <v>50601</v>
      </c>
      <c r="B42" s="6" t="s">
        <v>1155</v>
      </c>
      <c r="C42" s="95">
        <v>6999</v>
      </c>
    </row>
    <row r="43" s="11" customFormat="1" ht="16.95" customHeight="1" spans="1:3">
      <c r="A43" s="6">
        <v>50602</v>
      </c>
      <c r="B43" s="6" t="s">
        <v>1156</v>
      </c>
      <c r="C43" s="95">
        <v>75</v>
      </c>
    </row>
    <row r="44" s="11" customFormat="1" ht="16.95" customHeight="1" spans="1:3">
      <c r="A44" s="6">
        <v>507</v>
      </c>
      <c r="B44" s="116" t="s">
        <v>1157</v>
      </c>
      <c r="C44" s="95">
        <v>9102</v>
      </c>
    </row>
    <row r="45" s="11" customFormat="1" ht="16.95" customHeight="1" spans="1:3">
      <c r="A45" s="6">
        <v>50701</v>
      </c>
      <c r="B45" s="6" t="s">
        <v>1158</v>
      </c>
      <c r="C45" s="95">
        <v>591</v>
      </c>
    </row>
    <row r="46" s="11" customFormat="1" ht="16.95" customHeight="1" spans="1:3">
      <c r="A46" s="6">
        <v>50702</v>
      </c>
      <c r="B46" s="6" t="s">
        <v>1159</v>
      </c>
      <c r="C46" s="95">
        <v>207</v>
      </c>
    </row>
    <row r="47" s="11" customFormat="1" ht="16.95" customHeight="1" spans="1:3">
      <c r="A47" s="6">
        <v>50799</v>
      </c>
      <c r="B47" s="6" t="s">
        <v>1160</v>
      </c>
      <c r="C47" s="95">
        <v>8304</v>
      </c>
    </row>
    <row r="48" s="11" customFormat="1" ht="16.95" customHeight="1" spans="1:3">
      <c r="A48" s="6">
        <v>508</v>
      </c>
      <c r="B48" s="116" t="s">
        <v>1161</v>
      </c>
      <c r="C48" s="95">
        <v>4393</v>
      </c>
    </row>
    <row r="49" s="11" customFormat="1" ht="16.95" customHeight="1" spans="1:3">
      <c r="A49" s="6">
        <v>50803</v>
      </c>
      <c r="B49" s="6" t="s">
        <v>1162</v>
      </c>
      <c r="C49" s="95"/>
    </row>
    <row r="50" s="11" customFormat="1" ht="17.25" customHeight="1" spans="1:3">
      <c r="A50" s="6">
        <v>50804</v>
      </c>
      <c r="B50" s="6" t="s">
        <v>1163</v>
      </c>
      <c r="C50" s="95"/>
    </row>
    <row r="51" s="11" customFormat="1" ht="16.95" customHeight="1" spans="1:3">
      <c r="A51" s="6">
        <v>50805</v>
      </c>
      <c r="B51" s="6" t="s">
        <v>1164</v>
      </c>
      <c r="C51" s="95"/>
    </row>
    <row r="52" s="11" customFormat="1" ht="16.95" customHeight="1" spans="1:3">
      <c r="A52" s="6">
        <v>50899</v>
      </c>
      <c r="B52" s="6" t="s">
        <v>1165</v>
      </c>
      <c r="C52" s="95">
        <v>4393</v>
      </c>
    </row>
    <row r="53" s="11" customFormat="1" ht="16.95" customHeight="1" spans="1:3">
      <c r="A53" s="6">
        <v>509</v>
      </c>
      <c r="B53" s="116" t="s">
        <v>1166</v>
      </c>
      <c r="C53" s="95">
        <v>52098</v>
      </c>
    </row>
    <row r="54" s="11" customFormat="1" ht="16.95" customHeight="1" spans="1:3">
      <c r="A54" s="6">
        <v>50901</v>
      </c>
      <c r="B54" s="6" t="s">
        <v>1167</v>
      </c>
      <c r="C54" s="95">
        <v>24850</v>
      </c>
    </row>
    <row r="55" s="11" customFormat="1" ht="16.95" customHeight="1" spans="1:3">
      <c r="A55" s="6">
        <v>50902</v>
      </c>
      <c r="B55" s="6" t="s">
        <v>1168</v>
      </c>
      <c r="C55" s="95">
        <v>811</v>
      </c>
    </row>
    <row r="56" s="11" customFormat="1" ht="16.95" customHeight="1" spans="1:3">
      <c r="A56" s="6">
        <v>50903</v>
      </c>
      <c r="B56" s="6" t="s">
        <v>1169</v>
      </c>
      <c r="C56" s="95">
        <v>455</v>
      </c>
    </row>
    <row r="57" s="11" customFormat="1" ht="16.95" customHeight="1" spans="1:3">
      <c r="A57" s="6">
        <v>50905</v>
      </c>
      <c r="B57" s="6" t="s">
        <v>1170</v>
      </c>
      <c r="C57" s="95">
        <v>6516</v>
      </c>
    </row>
    <row r="58" s="11" customFormat="1" ht="16.95" customHeight="1" spans="1:3">
      <c r="A58" s="6">
        <v>50999</v>
      </c>
      <c r="B58" s="6" t="s">
        <v>1171</v>
      </c>
      <c r="C58" s="95">
        <v>19466</v>
      </c>
    </row>
    <row r="59" s="11" customFormat="1" ht="16.95" customHeight="1" spans="1:3">
      <c r="A59" s="6">
        <v>510</v>
      </c>
      <c r="B59" s="116" t="s">
        <v>1172</v>
      </c>
      <c r="C59" s="95">
        <v>17404</v>
      </c>
    </row>
    <row r="60" s="11" customFormat="1" ht="16.95" customHeight="1" spans="1:3">
      <c r="A60" s="6">
        <v>51002</v>
      </c>
      <c r="B60" s="6" t="s">
        <v>1173</v>
      </c>
      <c r="C60" s="95">
        <v>17403</v>
      </c>
    </row>
    <row r="61" s="11" customFormat="1" ht="16.95" customHeight="1" spans="1:3">
      <c r="A61" s="6">
        <v>51003</v>
      </c>
      <c r="B61" s="6" t="s">
        <v>498</v>
      </c>
      <c r="C61" s="95"/>
    </row>
    <row r="62" s="11" customFormat="1" ht="16.95" customHeight="1" spans="1:3">
      <c r="A62" s="6">
        <v>51004</v>
      </c>
      <c r="B62" s="6" t="s">
        <v>1174</v>
      </c>
      <c r="C62" s="95">
        <v>1</v>
      </c>
    </row>
    <row r="63" s="11" customFormat="1" ht="16.95" customHeight="1" spans="1:3">
      <c r="A63" s="6">
        <v>511</v>
      </c>
      <c r="B63" s="116" t="s">
        <v>1175</v>
      </c>
      <c r="C63" s="95">
        <v>6312</v>
      </c>
    </row>
    <row r="64" s="11" customFormat="1" ht="16.95" customHeight="1" spans="1:3">
      <c r="A64" s="6">
        <v>51101</v>
      </c>
      <c r="B64" s="6" t="s">
        <v>1176</v>
      </c>
      <c r="C64" s="95">
        <v>6312</v>
      </c>
    </row>
    <row r="65" s="11" customFormat="1" ht="16.95" customHeight="1" spans="1:3">
      <c r="A65" s="6">
        <v>51102</v>
      </c>
      <c r="B65" s="6" t="s">
        <v>1177</v>
      </c>
      <c r="C65" s="95"/>
    </row>
    <row r="66" s="11" customFormat="1" ht="17.25" customHeight="1" spans="1:3">
      <c r="A66" s="6">
        <v>51103</v>
      </c>
      <c r="B66" s="6" t="s">
        <v>1178</v>
      </c>
      <c r="C66" s="95"/>
    </row>
    <row r="67" s="11" customFormat="1" ht="16.95" customHeight="1" spans="1:3">
      <c r="A67" s="6">
        <v>51104</v>
      </c>
      <c r="B67" s="6" t="s">
        <v>1179</v>
      </c>
      <c r="C67" s="95"/>
    </row>
    <row r="68" s="11" customFormat="1" ht="16.95" customHeight="1" spans="1:3">
      <c r="A68" s="6">
        <v>599</v>
      </c>
      <c r="B68" s="116" t="s">
        <v>1180</v>
      </c>
      <c r="C68" s="95">
        <v>21738</v>
      </c>
    </row>
    <row r="69" s="11" customFormat="1" ht="16.95" customHeight="1" spans="1:3">
      <c r="A69" s="6">
        <v>59907</v>
      </c>
      <c r="B69" s="6" t="s">
        <v>1181</v>
      </c>
      <c r="C69" s="95"/>
    </row>
    <row r="70" s="11" customFormat="1" customHeight="1" spans="1:3">
      <c r="A70" s="6">
        <v>59908</v>
      </c>
      <c r="B70" s="6" t="s">
        <v>1182</v>
      </c>
      <c r="C70" s="95"/>
    </row>
    <row r="71" customHeight="1" spans="1:3">
      <c r="A71" s="6">
        <v>59909</v>
      </c>
      <c r="B71" s="6" t="s">
        <v>1183</v>
      </c>
      <c r="C71" s="95"/>
    </row>
    <row r="72" customHeight="1" spans="1:3">
      <c r="A72" s="6">
        <v>59910</v>
      </c>
      <c r="B72" s="6" t="s">
        <v>1184</v>
      </c>
      <c r="C72" s="95"/>
    </row>
    <row r="73" customHeight="1" spans="1:3">
      <c r="A73" s="6">
        <v>59999</v>
      </c>
      <c r="B73" s="6" t="s">
        <v>969</v>
      </c>
      <c r="C73" s="95">
        <v>21738</v>
      </c>
    </row>
  </sheetData>
  <mergeCells count="1">
    <mergeCell ref="A2:C2"/>
  </mergeCells>
  <pageMargins left="0.75" right="0.75" top="1" bottom="1" header="0.5" footer="0.5"/>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V12"/>
  <sheetViews>
    <sheetView workbookViewId="0">
      <selection activeCell="D16" sqref="D16"/>
    </sheetView>
  </sheetViews>
  <sheetFormatPr defaultColWidth="7.16666666666667" defaultRowHeight="11.25"/>
  <cols>
    <col min="1" max="1" width="23.3333333333333" style="55" customWidth="1"/>
    <col min="2" max="2" width="26.4166666666667" style="55" customWidth="1"/>
    <col min="3" max="3" width="23.2333333333333" style="55" customWidth="1"/>
    <col min="4" max="4" width="22.3" style="55" customWidth="1"/>
    <col min="5" max="5" width="21.2416666666667" style="55" customWidth="1"/>
    <col min="6" max="7" width="12.7416666666667" style="55" customWidth="1"/>
    <col min="8" max="10" width="9.55833333333333" style="55" customWidth="1"/>
    <col min="11" max="11" width="5.975" style="55" customWidth="1"/>
    <col min="12" max="12" width="0.8" style="55" customWidth="1"/>
    <col min="13" max="13" width="10.75" style="55" customWidth="1"/>
    <col min="14" max="14" width="6.24166666666667" style="55" customWidth="1"/>
    <col min="15" max="16384" width="7.16666666666667" style="55"/>
  </cols>
  <sheetData>
    <row r="1" s="55" customFormat="1" ht="12" spans="1:1">
      <c r="A1" s="56" t="s">
        <v>1185</v>
      </c>
    </row>
    <row r="2" s="55" customFormat="1" ht="57" customHeight="1" spans="1:5">
      <c r="A2" s="104" t="s">
        <v>1186</v>
      </c>
      <c r="B2" s="104"/>
      <c r="C2" s="104"/>
      <c r="D2" s="104"/>
      <c r="E2" s="104"/>
    </row>
    <row r="3" s="55" customFormat="1" ht="12" customHeight="1" spans="1:256">
      <c r="A3" s="58"/>
      <c r="B3" s="58"/>
      <c r="C3" s="58"/>
      <c r="D3" s="58"/>
      <c r="E3" s="58"/>
      <c r="F3" s="59"/>
      <c r="G3" s="59"/>
      <c r="H3" s="60"/>
      <c r="I3" s="60"/>
      <c r="J3" s="60"/>
      <c r="K3" s="60"/>
      <c r="L3" s="60"/>
      <c r="M3" s="60"/>
      <c r="N3" s="60"/>
      <c r="O3" s="60"/>
      <c r="P3" s="60"/>
      <c r="Q3" s="60"/>
      <c r="R3" s="60"/>
      <c r="S3" s="60"/>
      <c r="T3" s="60"/>
      <c r="U3" s="60"/>
      <c r="V3" s="60"/>
      <c r="W3" s="60"/>
      <c r="X3" s="60"/>
      <c r="Y3" s="60"/>
      <c r="Z3" s="60"/>
      <c r="AA3" s="60"/>
      <c r="AB3" s="60"/>
      <c r="AC3" s="60"/>
      <c r="AD3" s="60"/>
      <c r="AE3" s="60"/>
      <c r="AF3" s="60"/>
      <c r="AG3" s="60"/>
      <c r="AH3" s="60"/>
      <c r="AI3" s="60"/>
      <c r="AJ3" s="60"/>
      <c r="AK3" s="60"/>
      <c r="AL3" s="60"/>
      <c r="AM3" s="60"/>
      <c r="AN3" s="60"/>
      <c r="AO3" s="60"/>
      <c r="AP3" s="60"/>
      <c r="AQ3" s="60"/>
      <c r="AR3" s="60"/>
      <c r="AS3" s="60"/>
      <c r="AT3" s="60"/>
      <c r="AU3" s="60"/>
      <c r="AV3" s="60"/>
      <c r="AW3" s="60"/>
      <c r="AX3" s="60"/>
      <c r="AY3" s="60"/>
      <c r="AZ3" s="60"/>
      <c r="BA3" s="60"/>
      <c r="BB3" s="60"/>
      <c r="BC3" s="60"/>
      <c r="BD3" s="60"/>
      <c r="BE3" s="60"/>
      <c r="BF3" s="60"/>
      <c r="BG3" s="60"/>
      <c r="BH3" s="60"/>
      <c r="BI3" s="60"/>
      <c r="BJ3" s="60"/>
      <c r="BK3" s="60"/>
      <c r="BL3" s="60"/>
      <c r="BM3" s="60"/>
      <c r="BN3" s="60"/>
      <c r="BO3" s="60"/>
      <c r="BP3" s="60"/>
      <c r="BQ3" s="60"/>
      <c r="BR3" s="60"/>
      <c r="BS3" s="60"/>
      <c r="BT3" s="60"/>
      <c r="BU3" s="60"/>
      <c r="BV3" s="60"/>
      <c r="BW3" s="60"/>
      <c r="BX3" s="60"/>
      <c r="BY3" s="60"/>
      <c r="BZ3" s="60"/>
      <c r="CA3" s="60"/>
      <c r="CB3" s="60"/>
      <c r="CC3" s="60"/>
      <c r="CD3" s="60"/>
      <c r="CE3" s="60"/>
      <c r="CF3" s="60"/>
      <c r="CG3" s="60"/>
      <c r="CH3" s="60"/>
      <c r="CI3" s="60"/>
      <c r="CJ3" s="60"/>
      <c r="CK3" s="60"/>
      <c r="CL3" s="60"/>
      <c r="CM3" s="60"/>
      <c r="CN3" s="60"/>
      <c r="CO3" s="60"/>
      <c r="CP3" s="60"/>
      <c r="CQ3" s="60"/>
      <c r="CR3" s="60"/>
      <c r="CS3" s="60"/>
      <c r="CT3" s="60"/>
      <c r="CU3" s="60"/>
      <c r="CV3" s="60"/>
      <c r="CW3" s="60"/>
      <c r="CX3" s="60"/>
      <c r="CY3" s="60"/>
      <c r="CZ3" s="60"/>
      <c r="DA3" s="60"/>
      <c r="DB3" s="60"/>
      <c r="DC3" s="60"/>
      <c r="DD3" s="60"/>
      <c r="DE3" s="60"/>
      <c r="DF3" s="60"/>
      <c r="DG3" s="60"/>
      <c r="DH3" s="60"/>
      <c r="DI3" s="60"/>
      <c r="DJ3" s="60"/>
      <c r="DK3" s="60"/>
      <c r="DL3" s="60"/>
      <c r="DM3" s="60"/>
      <c r="DN3" s="60"/>
      <c r="DO3" s="60"/>
      <c r="DP3" s="60"/>
      <c r="DQ3" s="60"/>
      <c r="DR3" s="60"/>
      <c r="DS3" s="60"/>
      <c r="DT3" s="60"/>
      <c r="DU3" s="60"/>
      <c r="DV3" s="60"/>
      <c r="DW3" s="60"/>
      <c r="DX3" s="60"/>
      <c r="DY3" s="60"/>
      <c r="DZ3" s="60"/>
      <c r="EA3" s="60"/>
      <c r="EB3" s="60"/>
      <c r="EC3" s="60"/>
      <c r="ED3" s="60"/>
      <c r="EE3" s="60"/>
      <c r="EF3" s="60"/>
      <c r="EG3" s="60"/>
      <c r="EH3" s="60"/>
      <c r="EI3" s="60"/>
      <c r="EJ3" s="60"/>
      <c r="EK3" s="60"/>
      <c r="EL3" s="60"/>
      <c r="EM3" s="60"/>
      <c r="EN3" s="60"/>
      <c r="EO3" s="60"/>
      <c r="EP3" s="60"/>
      <c r="EQ3" s="60"/>
      <c r="ER3" s="60"/>
      <c r="ES3" s="60"/>
      <c r="ET3" s="60"/>
      <c r="EU3" s="60"/>
      <c r="EV3" s="60"/>
      <c r="EW3" s="60"/>
      <c r="EX3" s="60"/>
      <c r="EY3" s="60"/>
      <c r="EZ3" s="60"/>
      <c r="FA3" s="60"/>
      <c r="FB3" s="60"/>
      <c r="FC3" s="60"/>
      <c r="FD3" s="60"/>
      <c r="FE3" s="60"/>
      <c r="FF3" s="60"/>
      <c r="FG3" s="60"/>
      <c r="FH3" s="60"/>
      <c r="FI3" s="60"/>
      <c r="FJ3" s="60"/>
      <c r="FK3" s="60"/>
      <c r="FL3" s="60"/>
      <c r="FM3" s="60"/>
      <c r="FN3" s="60"/>
      <c r="FO3" s="60"/>
      <c r="FP3" s="60"/>
      <c r="FQ3" s="60"/>
      <c r="FR3" s="60"/>
      <c r="FS3" s="60"/>
      <c r="FT3" s="60"/>
      <c r="FU3" s="60"/>
      <c r="FV3" s="60"/>
      <c r="FW3" s="60"/>
      <c r="FX3" s="60"/>
      <c r="FY3" s="60"/>
      <c r="FZ3" s="60"/>
      <c r="GA3" s="60"/>
      <c r="GB3" s="60"/>
      <c r="GC3" s="60"/>
      <c r="GD3" s="60"/>
      <c r="GE3" s="60"/>
      <c r="GF3" s="60"/>
      <c r="GG3" s="60"/>
      <c r="GH3" s="60"/>
      <c r="GI3" s="60"/>
      <c r="GJ3" s="60"/>
      <c r="GK3" s="60"/>
      <c r="GL3" s="60"/>
      <c r="GM3" s="60"/>
      <c r="GN3" s="60"/>
      <c r="GO3" s="60"/>
      <c r="GP3" s="60"/>
      <c r="GQ3" s="60"/>
      <c r="GR3" s="60"/>
      <c r="GS3" s="60"/>
      <c r="GT3" s="60"/>
      <c r="GU3" s="60"/>
      <c r="GV3" s="60"/>
      <c r="GW3" s="60"/>
      <c r="GX3" s="60"/>
      <c r="GY3" s="60"/>
      <c r="GZ3" s="60"/>
      <c r="HA3" s="60"/>
      <c r="HB3" s="60"/>
      <c r="HC3" s="60"/>
      <c r="HD3" s="60"/>
      <c r="HE3" s="60"/>
      <c r="HF3" s="60"/>
      <c r="HG3" s="60"/>
      <c r="HH3" s="60"/>
      <c r="HI3" s="60"/>
      <c r="HJ3" s="60"/>
      <c r="HK3" s="60"/>
      <c r="HL3" s="60"/>
      <c r="HM3" s="60"/>
      <c r="HN3" s="60"/>
      <c r="HO3" s="60"/>
      <c r="HP3" s="60"/>
      <c r="HQ3" s="60"/>
      <c r="HR3" s="60"/>
      <c r="HS3" s="60"/>
      <c r="HT3" s="60"/>
      <c r="HU3" s="60"/>
      <c r="HV3" s="60"/>
      <c r="HW3" s="60"/>
      <c r="HX3" s="60"/>
      <c r="HY3" s="60"/>
      <c r="HZ3" s="60"/>
      <c r="IA3" s="60"/>
      <c r="IB3" s="60"/>
      <c r="IC3" s="60"/>
      <c r="ID3" s="60"/>
      <c r="IE3" s="60"/>
      <c r="IF3" s="60"/>
      <c r="IG3" s="60"/>
      <c r="IH3" s="60"/>
      <c r="II3" s="60"/>
      <c r="IJ3" s="60"/>
      <c r="IK3" s="60"/>
      <c r="IL3" s="60"/>
      <c r="IM3" s="60"/>
      <c r="IN3" s="60"/>
      <c r="IO3" s="60"/>
      <c r="IP3" s="60"/>
      <c r="IQ3" s="60"/>
      <c r="IR3" s="60"/>
      <c r="IS3" s="60"/>
      <c r="IT3" s="60"/>
      <c r="IU3" s="60"/>
      <c r="IV3" s="60"/>
    </row>
    <row r="4" s="55" customFormat="1" ht="21" customHeight="1" spans="1:256">
      <c r="A4" s="58" t="s">
        <v>1124</v>
      </c>
      <c r="B4" s="58"/>
      <c r="C4" s="58"/>
      <c r="D4" s="58"/>
      <c r="E4" s="58"/>
      <c r="F4" s="61"/>
      <c r="G4" s="61"/>
      <c r="H4" s="62"/>
      <c r="I4" s="62"/>
      <c r="J4" s="62"/>
      <c r="K4" s="62"/>
      <c r="L4" s="62"/>
      <c r="M4" s="62"/>
      <c r="N4" s="62"/>
      <c r="O4" s="62"/>
      <c r="P4" s="62"/>
      <c r="Q4" s="62"/>
      <c r="R4" s="62"/>
      <c r="S4" s="62"/>
      <c r="T4" s="62"/>
      <c r="U4" s="62"/>
      <c r="V4" s="62"/>
      <c r="W4" s="62"/>
      <c r="X4" s="62"/>
      <c r="Y4" s="62"/>
      <c r="Z4" s="62"/>
      <c r="AA4" s="62"/>
      <c r="AB4" s="62"/>
      <c r="AC4" s="62"/>
      <c r="AD4" s="62"/>
      <c r="AE4" s="62"/>
      <c r="AF4" s="62"/>
      <c r="AG4" s="62"/>
      <c r="AH4" s="62"/>
      <c r="AI4" s="62"/>
      <c r="AJ4" s="62"/>
      <c r="AK4" s="62"/>
      <c r="AL4" s="62"/>
      <c r="AM4" s="62"/>
      <c r="AN4" s="62"/>
      <c r="AO4" s="62"/>
      <c r="AP4" s="62"/>
      <c r="AQ4" s="62"/>
      <c r="AR4" s="62"/>
      <c r="AS4" s="62"/>
      <c r="AT4" s="62"/>
      <c r="AU4" s="62"/>
      <c r="AV4" s="62"/>
      <c r="AW4" s="62"/>
      <c r="AX4" s="62"/>
      <c r="AY4" s="62"/>
      <c r="AZ4" s="62"/>
      <c r="BA4" s="62"/>
      <c r="BB4" s="62"/>
      <c r="BC4" s="62"/>
      <c r="BD4" s="62"/>
      <c r="BE4" s="62"/>
      <c r="BF4" s="62"/>
      <c r="BG4" s="62"/>
      <c r="BH4" s="62"/>
      <c r="BI4" s="62"/>
      <c r="BJ4" s="62"/>
      <c r="BK4" s="62"/>
      <c r="BL4" s="62"/>
      <c r="BM4" s="62"/>
      <c r="BN4" s="62"/>
      <c r="BO4" s="62"/>
      <c r="BP4" s="62"/>
      <c r="BQ4" s="62"/>
      <c r="BR4" s="62"/>
      <c r="BS4" s="62"/>
      <c r="BT4" s="62"/>
      <c r="BU4" s="62"/>
      <c r="BV4" s="62"/>
      <c r="BW4" s="62"/>
      <c r="BX4" s="62"/>
      <c r="BY4" s="62"/>
      <c r="BZ4" s="62"/>
      <c r="CA4" s="62"/>
      <c r="CB4" s="62"/>
      <c r="CC4" s="62"/>
      <c r="CD4" s="62"/>
      <c r="CE4" s="62"/>
      <c r="CF4" s="62"/>
      <c r="CG4" s="62"/>
      <c r="CH4" s="62"/>
      <c r="CI4" s="62"/>
      <c r="CJ4" s="62"/>
      <c r="CK4" s="62"/>
      <c r="CL4" s="62"/>
      <c r="CM4" s="62"/>
      <c r="CN4" s="62"/>
      <c r="CO4" s="62"/>
      <c r="CP4" s="62"/>
      <c r="CQ4" s="62"/>
      <c r="CR4" s="62"/>
      <c r="CS4" s="62"/>
      <c r="CT4" s="62"/>
      <c r="CU4" s="62"/>
      <c r="CV4" s="62"/>
      <c r="CW4" s="62"/>
      <c r="CX4" s="62"/>
      <c r="CY4" s="62"/>
      <c r="CZ4" s="62"/>
      <c r="DA4" s="62"/>
      <c r="DB4" s="62"/>
      <c r="DC4" s="62"/>
      <c r="DD4" s="62"/>
      <c r="DE4" s="62"/>
      <c r="DF4" s="62"/>
      <c r="DG4" s="62"/>
      <c r="DH4" s="62"/>
      <c r="DI4" s="62"/>
      <c r="DJ4" s="62"/>
      <c r="DK4" s="62"/>
      <c r="DL4" s="62"/>
      <c r="DM4" s="62"/>
      <c r="DN4" s="62"/>
      <c r="DO4" s="62"/>
      <c r="DP4" s="62"/>
      <c r="DQ4" s="62"/>
      <c r="DR4" s="62"/>
      <c r="DS4" s="62"/>
      <c r="DT4" s="62"/>
      <c r="DU4" s="62"/>
      <c r="DV4" s="62"/>
      <c r="DW4" s="62"/>
      <c r="DX4" s="62"/>
      <c r="DY4" s="62"/>
      <c r="DZ4" s="62"/>
      <c r="EA4" s="62"/>
      <c r="EB4" s="62"/>
      <c r="EC4" s="62"/>
      <c r="ED4" s="62"/>
      <c r="EE4" s="62"/>
      <c r="EF4" s="62"/>
      <c r="EG4" s="62"/>
      <c r="EH4" s="62"/>
      <c r="EI4" s="62"/>
      <c r="EJ4" s="62"/>
      <c r="EK4" s="62"/>
      <c r="EL4" s="62"/>
      <c r="EM4" s="62"/>
      <c r="EN4" s="62"/>
      <c r="EO4" s="62"/>
      <c r="EP4" s="62"/>
      <c r="EQ4" s="62"/>
      <c r="ER4" s="62"/>
      <c r="ES4" s="62"/>
      <c r="ET4" s="62"/>
      <c r="EU4" s="62"/>
      <c r="EV4" s="62"/>
      <c r="EW4" s="62"/>
      <c r="EX4" s="62"/>
      <c r="EY4" s="62"/>
      <c r="EZ4" s="62"/>
      <c r="FA4" s="62"/>
      <c r="FB4" s="62"/>
      <c r="FC4" s="62"/>
      <c r="FD4" s="62"/>
      <c r="FE4" s="62"/>
      <c r="FF4" s="62"/>
      <c r="FG4" s="62"/>
      <c r="FH4" s="62"/>
      <c r="FI4" s="62"/>
      <c r="FJ4" s="62"/>
      <c r="FK4" s="62"/>
      <c r="FL4" s="62"/>
      <c r="FM4" s="62"/>
      <c r="FN4" s="62"/>
      <c r="FO4" s="62"/>
      <c r="FP4" s="62"/>
      <c r="FQ4" s="62"/>
      <c r="FR4" s="62"/>
      <c r="FS4" s="62"/>
      <c r="FT4" s="62"/>
      <c r="FU4" s="62"/>
      <c r="FV4" s="62"/>
      <c r="FW4" s="62"/>
      <c r="FX4" s="62"/>
      <c r="FY4" s="62"/>
      <c r="FZ4" s="62"/>
      <c r="GA4" s="62"/>
      <c r="GB4" s="62"/>
      <c r="GC4" s="62"/>
      <c r="GD4" s="62"/>
      <c r="GE4" s="62"/>
      <c r="GF4" s="62"/>
      <c r="GG4" s="62"/>
      <c r="GH4" s="62"/>
      <c r="GI4" s="62"/>
      <c r="GJ4" s="62"/>
      <c r="GK4" s="62"/>
      <c r="GL4" s="62"/>
      <c r="GM4" s="62"/>
      <c r="GN4" s="62"/>
      <c r="GO4" s="62"/>
      <c r="GP4" s="62"/>
      <c r="GQ4" s="62"/>
      <c r="GR4" s="62"/>
      <c r="GS4" s="62"/>
      <c r="GT4" s="62"/>
      <c r="GU4" s="62"/>
      <c r="GV4" s="62"/>
      <c r="GW4" s="62"/>
      <c r="GX4" s="62"/>
      <c r="GY4" s="62"/>
      <c r="GZ4" s="62"/>
      <c r="HA4" s="62"/>
      <c r="HB4" s="62"/>
      <c r="HC4" s="62"/>
      <c r="HD4" s="62"/>
      <c r="HE4" s="62"/>
      <c r="HF4" s="62"/>
      <c r="HG4" s="62"/>
      <c r="HH4" s="62"/>
      <c r="HI4" s="62"/>
      <c r="HJ4" s="62"/>
      <c r="HK4" s="62"/>
      <c r="HL4" s="62"/>
      <c r="HM4" s="62"/>
      <c r="HN4" s="62"/>
      <c r="HO4" s="62"/>
      <c r="HP4" s="62"/>
      <c r="HQ4" s="62"/>
      <c r="HR4" s="62"/>
      <c r="HS4" s="62"/>
      <c r="HT4" s="62"/>
      <c r="HU4" s="62"/>
      <c r="HV4" s="62"/>
      <c r="HW4" s="62"/>
      <c r="HX4" s="62"/>
      <c r="HY4" s="62"/>
      <c r="HZ4" s="62"/>
      <c r="IA4" s="62"/>
      <c r="IB4" s="62"/>
      <c r="IC4" s="62"/>
      <c r="ID4" s="62"/>
      <c r="IE4" s="62"/>
      <c r="IF4" s="62"/>
      <c r="IG4" s="62"/>
      <c r="IH4" s="62"/>
      <c r="II4" s="62"/>
      <c r="IJ4" s="62"/>
      <c r="IK4" s="62"/>
      <c r="IL4" s="62"/>
      <c r="IM4" s="62"/>
      <c r="IN4" s="62"/>
      <c r="IO4" s="62"/>
      <c r="IP4" s="62"/>
      <c r="IQ4" s="62"/>
      <c r="IR4" s="62"/>
      <c r="IS4" s="62"/>
      <c r="IT4" s="62"/>
      <c r="IU4" s="62"/>
      <c r="IV4" s="62"/>
    </row>
    <row r="5" s="55" customFormat="1" ht="36" customHeight="1" spans="1:256">
      <c r="A5" s="73" t="s">
        <v>1187</v>
      </c>
      <c r="B5" s="145"/>
      <c r="C5" s="145" t="s">
        <v>1188</v>
      </c>
      <c r="D5" s="146"/>
      <c r="E5" s="147"/>
      <c r="F5" s="65"/>
      <c r="G5" s="65"/>
      <c r="H5" s="62"/>
      <c r="I5" s="62"/>
      <c r="J5" s="62"/>
      <c r="K5" s="62"/>
      <c r="L5" s="62"/>
      <c r="M5" s="62"/>
      <c r="N5" s="62"/>
      <c r="O5" s="62"/>
      <c r="P5" s="62"/>
      <c r="Q5" s="62"/>
      <c r="R5" s="62"/>
      <c r="S5" s="62"/>
      <c r="T5" s="62"/>
      <c r="U5" s="62"/>
      <c r="V5" s="62"/>
      <c r="W5" s="62"/>
      <c r="X5" s="62"/>
      <c r="Y5" s="62"/>
      <c r="Z5" s="62"/>
      <c r="AA5" s="62"/>
      <c r="AB5" s="62"/>
      <c r="AC5" s="62"/>
      <c r="AD5" s="62"/>
      <c r="AE5" s="62"/>
      <c r="AF5" s="62"/>
      <c r="AG5" s="62"/>
      <c r="AH5" s="62"/>
      <c r="AI5" s="62"/>
      <c r="AJ5" s="62"/>
      <c r="AK5" s="62"/>
      <c r="AL5" s="62"/>
      <c r="AM5" s="62"/>
      <c r="AN5" s="62"/>
      <c r="AO5" s="62"/>
      <c r="AP5" s="62"/>
      <c r="AQ5" s="62"/>
      <c r="AR5" s="62"/>
      <c r="AS5" s="62"/>
      <c r="AT5" s="62"/>
      <c r="AU5" s="62"/>
      <c r="AV5" s="77"/>
      <c r="AW5" s="62"/>
      <c r="AX5" s="62"/>
      <c r="AY5" s="62"/>
      <c r="AZ5" s="62"/>
      <c r="BA5" s="62"/>
      <c r="BB5" s="62"/>
      <c r="BC5" s="62"/>
      <c r="BD5" s="62"/>
      <c r="BE5" s="62"/>
      <c r="BF5" s="62"/>
      <c r="BG5" s="62"/>
      <c r="BH5" s="62"/>
      <c r="BI5" s="62"/>
      <c r="BJ5" s="62"/>
      <c r="BK5" s="62"/>
      <c r="BL5" s="62"/>
      <c r="BM5" s="62"/>
      <c r="BN5" s="62"/>
      <c r="BO5" s="62"/>
      <c r="BP5" s="62"/>
      <c r="BQ5" s="62"/>
      <c r="BR5" s="62"/>
      <c r="BS5" s="62"/>
      <c r="BT5" s="62"/>
      <c r="BU5" s="62"/>
      <c r="BV5" s="62"/>
      <c r="BW5" s="62"/>
      <c r="BX5" s="62"/>
      <c r="BY5" s="62"/>
      <c r="BZ5" s="62"/>
      <c r="CA5" s="62"/>
      <c r="CB5" s="62"/>
      <c r="CC5" s="62"/>
      <c r="CD5" s="62"/>
      <c r="CE5" s="62"/>
      <c r="CF5" s="62"/>
      <c r="CG5" s="62"/>
      <c r="CH5" s="62"/>
      <c r="CI5" s="62"/>
      <c r="CJ5" s="62"/>
      <c r="CK5" s="62"/>
      <c r="CL5" s="62"/>
      <c r="CM5" s="62"/>
      <c r="CN5" s="62"/>
      <c r="CO5" s="62"/>
      <c r="CP5" s="62"/>
      <c r="CQ5" s="62"/>
      <c r="CR5" s="62"/>
      <c r="CS5" s="62"/>
      <c r="CT5" s="62"/>
      <c r="CU5" s="62"/>
      <c r="CV5" s="62"/>
      <c r="CW5" s="62"/>
      <c r="CX5" s="62"/>
      <c r="CY5" s="62"/>
      <c r="CZ5" s="62"/>
      <c r="DA5" s="62"/>
      <c r="DB5" s="62"/>
      <c r="DC5" s="62"/>
      <c r="DD5" s="62"/>
      <c r="DE5" s="62"/>
      <c r="DF5" s="62"/>
      <c r="DG5" s="62"/>
      <c r="DH5" s="62"/>
      <c r="DI5" s="62"/>
      <c r="DJ5" s="62"/>
      <c r="DK5" s="62"/>
      <c r="DL5" s="62"/>
      <c r="DM5" s="62"/>
      <c r="DN5" s="62"/>
      <c r="DO5" s="62"/>
      <c r="DP5" s="62"/>
      <c r="DQ5" s="62"/>
      <c r="DR5" s="62"/>
      <c r="DS5" s="62"/>
      <c r="DT5" s="62"/>
      <c r="DU5" s="62"/>
      <c r="DV5" s="62"/>
      <c r="DW5" s="62"/>
      <c r="DX5" s="62"/>
      <c r="DY5" s="62"/>
      <c r="DZ5" s="62"/>
      <c r="EA5" s="62"/>
      <c r="EB5" s="62"/>
      <c r="EC5" s="62"/>
      <c r="ED5" s="62"/>
      <c r="EE5" s="62"/>
      <c r="EF5" s="62"/>
      <c r="EG5" s="62"/>
      <c r="EH5" s="62"/>
      <c r="EI5" s="62"/>
      <c r="EJ5" s="62"/>
      <c r="EK5" s="62"/>
      <c r="EL5" s="62"/>
      <c r="EM5" s="62"/>
      <c r="EN5" s="62"/>
      <c r="EO5" s="62"/>
      <c r="EP5" s="62"/>
      <c r="EQ5" s="62"/>
      <c r="ER5" s="62"/>
      <c r="ES5" s="62"/>
      <c r="ET5" s="62"/>
      <c r="EU5" s="62"/>
      <c r="EV5" s="62"/>
      <c r="EW5" s="62"/>
      <c r="EX5" s="62"/>
      <c r="EY5" s="62"/>
      <c r="EZ5" s="62"/>
      <c r="FA5" s="62"/>
      <c r="FB5" s="62"/>
      <c r="FC5" s="62"/>
      <c r="FD5" s="62"/>
      <c r="FE5" s="62"/>
      <c r="FF5" s="62"/>
      <c r="FG5" s="62"/>
      <c r="FH5" s="62"/>
      <c r="FI5" s="62"/>
      <c r="FJ5" s="62"/>
      <c r="FK5" s="62"/>
      <c r="FL5" s="62"/>
      <c r="FM5" s="62"/>
      <c r="FN5" s="62"/>
      <c r="FO5" s="62"/>
      <c r="FP5" s="62"/>
      <c r="FQ5" s="62"/>
      <c r="FR5" s="62"/>
      <c r="FS5" s="62"/>
      <c r="FT5" s="62"/>
      <c r="FU5" s="62"/>
      <c r="FV5" s="62"/>
      <c r="FW5" s="62"/>
      <c r="FX5" s="62"/>
      <c r="FY5" s="62"/>
      <c r="FZ5" s="62"/>
      <c r="GA5" s="62"/>
      <c r="GB5" s="62"/>
      <c r="GC5" s="62"/>
      <c r="GD5" s="62"/>
      <c r="GE5" s="62"/>
      <c r="GF5" s="62"/>
      <c r="GG5" s="62"/>
      <c r="GH5" s="62"/>
      <c r="GI5" s="62"/>
      <c r="GJ5" s="62"/>
      <c r="GK5" s="62"/>
      <c r="GL5" s="62"/>
      <c r="GM5" s="62"/>
      <c r="GN5" s="62"/>
      <c r="GO5" s="62"/>
      <c r="GP5" s="62"/>
      <c r="GQ5" s="62"/>
      <c r="GR5" s="62"/>
      <c r="GS5" s="62"/>
      <c r="GT5" s="62"/>
      <c r="GU5" s="62"/>
      <c r="GV5" s="62"/>
      <c r="GW5" s="62"/>
      <c r="GX5" s="62"/>
      <c r="GY5" s="62"/>
      <c r="GZ5" s="62"/>
      <c r="HA5" s="62"/>
      <c r="HB5" s="62"/>
      <c r="HC5" s="62"/>
      <c r="HD5" s="62"/>
      <c r="HE5" s="62"/>
      <c r="HF5" s="62"/>
      <c r="HG5" s="62"/>
      <c r="HH5" s="62"/>
      <c r="HI5" s="62"/>
      <c r="HJ5" s="62"/>
      <c r="HK5" s="62"/>
      <c r="HL5" s="62"/>
      <c r="HM5" s="62"/>
      <c r="HN5" s="62"/>
      <c r="HO5" s="62"/>
      <c r="HP5" s="62"/>
      <c r="HQ5" s="62"/>
      <c r="HR5" s="62"/>
      <c r="HS5" s="62"/>
      <c r="HT5" s="62"/>
      <c r="HU5" s="62"/>
      <c r="HV5" s="62"/>
      <c r="HW5" s="62"/>
      <c r="HX5" s="62"/>
      <c r="HY5" s="62"/>
      <c r="HZ5" s="62"/>
      <c r="IA5" s="62"/>
      <c r="IB5" s="62"/>
      <c r="IC5" s="62"/>
      <c r="ID5" s="62"/>
      <c r="IE5" s="62"/>
      <c r="IF5" s="62"/>
      <c r="IG5" s="62"/>
      <c r="IH5" s="62"/>
      <c r="II5" s="62"/>
      <c r="IJ5" s="62"/>
      <c r="IK5" s="62"/>
      <c r="IL5" s="62"/>
      <c r="IM5" s="62"/>
      <c r="IN5" s="62"/>
      <c r="IO5" s="62"/>
      <c r="IP5" s="62"/>
      <c r="IQ5" s="62"/>
      <c r="IR5" s="62"/>
      <c r="IS5" s="62"/>
      <c r="IT5" s="62"/>
      <c r="IU5" s="62"/>
      <c r="IV5" s="62"/>
    </row>
    <row r="6" s="55" customFormat="1" ht="47.25" customHeight="1" spans="1:256">
      <c r="A6" s="73"/>
      <c r="B6" s="63" t="s">
        <v>1189</v>
      </c>
      <c r="C6" s="73" t="s">
        <v>1190</v>
      </c>
      <c r="D6" s="73" t="s">
        <v>1191</v>
      </c>
      <c r="E6" s="73" t="s">
        <v>1192</v>
      </c>
      <c r="F6" s="65"/>
      <c r="G6" s="65"/>
      <c r="H6" s="62"/>
      <c r="I6" s="62"/>
      <c r="J6" s="62"/>
      <c r="K6" s="62"/>
      <c r="L6" s="62"/>
      <c r="M6" s="62"/>
      <c r="N6" s="62"/>
      <c r="O6" s="62"/>
      <c r="P6" s="62"/>
      <c r="Q6" s="62"/>
      <c r="R6" s="62"/>
      <c r="S6" s="62"/>
      <c r="T6" s="62"/>
      <c r="U6" s="62"/>
      <c r="V6" s="62"/>
      <c r="W6" s="62"/>
      <c r="X6" s="62"/>
      <c r="Y6" s="62"/>
      <c r="Z6" s="62"/>
      <c r="AA6" s="62"/>
      <c r="AB6" s="62"/>
      <c r="AC6" s="62"/>
      <c r="AD6" s="62"/>
      <c r="AE6" s="62"/>
      <c r="AF6" s="62"/>
      <c r="AG6" s="62"/>
      <c r="AH6" s="62"/>
      <c r="AI6" s="62"/>
      <c r="AJ6" s="62"/>
      <c r="AK6" s="62"/>
      <c r="AL6" s="62"/>
      <c r="AM6" s="62"/>
      <c r="AN6" s="62"/>
      <c r="AO6" s="62"/>
      <c r="AP6" s="62"/>
      <c r="AQ6" s="62"/>
      <c r="AR6" s="62"/>
      <c r="AS6" s="62"/>
      <c r="AT6" s="62"/>
      <c r="AU6" s="62"/>
      <c r="AV6" s="77"/>
      <c r="AW6" s="62"/>
      <c r="AX6" s="62"/>
      <c r="AY6" s="62"/>
      <c r="AZ6" s="62"/>
      <c r="BA6" s="62"/>
      <c r="BB6" s="62"/>
      <c r="BC6" s="62"/>
      <c r="BD6" s="62"/>
      <c r="BE6" s="62"/>
      <c r="BF6" s="62"/>
      <c r="BG6" s="62"/>
      <c r="BH6" s="62"/>
      <c r="BI6" s="62"/>
      <c r="BJ6" s="62"/>
      <c r="BK6" s="62"/>
      <c r="BL6" s="62"/>
      <c r="BM6" s="62"/>
      <c r="BN6" s="62"/>
      <c r="BO6" s="62"/>
      <c r="BP6" s="62"/>
      <c r="BQ6" s="62"/>
      <c r="BR6" s="62"/>
      <c r="BS6" s="62"/>
      <c r="BT6" s="62"/>
      <c r="BU6" s="62"/>
      <c r="BV6" s="62"/>
      <c r="BW6" s="62"/>
      <c r="BX6" s="62"/>
      <c r="BY6" s="62"/>
      <c r="BZ6" s="62"/>
      <c r="CA6" s="62"/>
      <c r="CB6" s="62"/>
      <c r="CC6" s="62"/>
      <c r="CD6" s="62"/>
      <c r="CE6" s="62"/>
      <c r="CF6" s="62"/>
      <c r="CG6" s="62"/>
      <c r="CH6" s="62"/>
      <c r="CI6" s="62"/>
      <c r="CJ6" s="62"/>
      <c r="CK6" s="62"/>
      <c r="CL6" s="62"/>
      <c r="CM6" s="62"/>
      <c r="CN6" s="62"/>
      <c r="CO6" s="62"/>
      <c r="CP6" s="62"/>
      <c r="CQ6" s="62"/>
      <c r="CR6" s="62"/>
      <c r="CS6" s="62"/>
      <c r="CT6" s="62"/>
      <c r="CU6" s="62"/>
      <c r="CV6" s="62"/>
      <c r="CW6" s="62"/>
      <c r="CX6" s="62"/>
      <c r="CY6" s="62"/>
      <c r="CZ6" s="62"/>
      <c r="DA6" s="62"/>
      <c r="DB6" s="62"/>
      <c r="DC6" s="62"/>
      <c r="DD6" s="62"/>
      <c r="DE6" s="62"/>
      <c r="DF6" s="62"/>
      <c r="DG6" s="62"/>
      <c r="DH6" s="62"/>
      <c r="DI6" s="62"/>
      <c r="DJ6" s="62"/>
      <c r="DK6" s="62"/>
      <c r="DL6" s="62"/>
      <c r="DM6" s="62"/>
      <c r="DN6" s="62"/>
      <c r="DO6" s="62"/>
      <c r="DP6" s="62"/>
      <c r="DQ6" s="62"/>
      <c r="DR6" s="62"/>
      <c r="DS6" s="62"/>
      <c r="DT6" s="62"/>
      <c r="DU6" s="62"/>
      <c r="DV6" s="62"/>
      <c r="DW6" s="62"/>
      <c r="DX6" s="62"/>
      <c r="DY6" s="62"/>
      <c r="DZ6" s="62"/>
      <c r="EA6" s="62"/>
      <c r="EB6" s="62"/>
      <c r="EC6" s="62"/>
      <c r="ED6" s="62"/>
      <c r="EE6" s="62"/>
      <c r="EF6" s="62"/>
      <c r="EG6" s="62"/>
      <c r="EH6" s="62"/>
      <c r="EI6" s="62"/>
      <c r="EJ6" s="62"/>
      <c r="EK6" s="62"/>
      <c r="EL6" s="62"/>
      <c r="EM6" s="62"/>
      <c r="EN6" s="62"/>
      <c r="EO6" s="62"/>
      <c r="EP6" s="62"/>
      <c r="EQ6" s="62"/>
      <c r="ER6" s="62"/>
      <c r="ES6" s="62"/>
      <c r="ET6" s="62"/>
      <c r="EU6" s="62"/>
      <c r="EV6" s="62"/>
      <c r="EW6" s="62"/>
      <c r="EX6" s="62"/>
      <c r="EY6" s="62"/>
      <c r="EZ6" s="62"/>
      <c r="FA6" s="62"/>
      <c r="FB6" s="62"/>
      <c r="FC6" s="62"/>
      <c r="FD6" s="62"/>
      <c r="FE6" s="62"/>
      <c r="FF6" s="62"/>
      <c r="FG6" s="62"/>
      <c r="FH6" s="62"/>
      <c r="FI6" s="62"/>
      <c r="FJ6" s="62"/>
      <c r="FK6" s="62"/>
      <c r="FL6" s="62"/>
      <c r="FM6" s="62"/>
      <c r="FN6" s="62"/>
      <c r="FO6" s="62"/>
      <c r="FP6" s="62"/>
      <c r="FQ6" s="62"/>
      <c r="FR6" s="62"/>
      <c r="FS6" s="62"/>
      <c r="FT6" s="62"/>
      <c r="FU6" s="62"/>
      <c r="FV6" s="62"/>
      <c r="FW6" s="62"/>
      <c r="FX6" s="62"/>
      <c r="FY6" s="62"/>
      <c r="FZ6" s="62"/>
      <c r="GA6" s="62"/>
      <c r="GB6" s="62"/>
      <c r="GC6" s="62"/>
      <c r="GD6" s="62"/>
      <c r="GE6" s="62"/>
      <c r="GF6" s="62"/>
      <c r="GG6" s="62"/>
      <c r="GH6" s="62"/>
      <c r="GI6" s="62"/>
      <c r="GJ6" s="62"/>
      <c r="GK6" s="62"/>
      <c r="GL6" s="62"/>
      <c r="GM6" s="62"/>
      <c r="GN6" s="62"/>
      <c r="GO6" s="62"/>
      <c r="GP6" s="62"/>
      <c r="GQ6" s="62"/>
      <c r="GR6" s="62"/>
      <c r="GS6" s="62"/>
      <c r="GT6" s="62"/>
      <c r="GU6" s="62"/>
      <c r="GV6" s="62"/>
      <c r="GW6" s="62"/>
      <c r="GX6" s="62"/>
      <c r="GY6" s="62"/>
      <c r="GZ6" s="62"/>
      <c r="HA6" s="62"/>
      <c r="HB6" s="62"/>
      <c r="HC6" s="62"/>
      <c r="HD6" s="62"/>
      <c r="HE6" s="62"/>
      <c r="HF6" s="62"/>
      <c r="HG6" s="62"/>
      <c r="HH6" s="62"/>
      <c r="HI6" s="62"/>
      <c r="HJ6" s="62"/>
      <c r="HK6" s="62"/>
      <c r="HL6" s="62"/>
      <c r="HM6" s="62"/>
      <c r="HN6" s="62"/>
      <c r="HO6" s="62"/>
      <c r="HP6" s="62"/>
      <c r="HQ6" s="62"/>
      <c r="HR6" s="62"/>
      <c r="HS6" s="62"/>
      <c r="HT6" s="62"/>
      <c r="HU6" s="62"/>
      <c r="HV6" s="62"/>
      <c r="HW6" s="62"/>
      <c r="HX6" s="62"/>
      <c r="HY6" s="62"/>
      <c r="HZ6" s="62"/>
      <c r="IA6" s="62"/>
      <c r="IB6" s="62"/>
      <c r="IC6" s="62"/>
      <c r="ID6" s="62"/>
      <c r="IE6" s="62"/>
      <c r="IF6" s="62"/>
      <c r="IG6" s="62"/>
      <c r="IH6" s="62"/>
      <c r="II6" s="62"/>
      <c r="IJ6" s="62"/>
      <c r="IK6" s="62"/>
      <c r="IL6" s="62"/>
      <c r="IM6" s="62"/>
      <c r="IN6" s="62"/>
      <c r="IO6" s="62"/>
      <c r="IP6" s="62"/>
      <c r="IQ6" s="62"/>
      <c r="IR6" s="62"/>
      <c r="IS6" s="62"/>
      <c r="IT6" s="62"/>
      <c r="IU6" s="62"/>
      <c r="IV6" s="62"/>
    </row>
    <row r="7" s="55" customFormat="1" ht="24" customHeight="1" spans="1:7">
      <c r="A7" s="148" t="s">
        <v>1193</v>
      </c>
      <c r="B7" s="149"/>
      <c r="C7" s="149"/>
      <c r="D7" s="149"/>
      <c r="E7" s="149"/>
      <c r="F7" s="68"/>
      <c r="G7" s="68"/>
    </row>
    <row r="8" s="55" customFormat="1" ht="24" customHeight="1" spans="1:7">
      <c r="A8" s="69"/>
      <c r="B8" s="150"/>
      <c r="C8" s="150"/>
      <c r="D8" s="150"/>
      <c r="E8" s="67"/>
      <c r="F8" s="68"/>
      <c r="G8" s="68"/>
    </row>
    <row r="9" s="55" customFormat="1" ht="24" customHeight="1" spans="1:7">
      <c r="A9" s="69"/>
      <c r="B9" s="150"/>
      <c r="C9" s="150"/>
      <c r="D9" s="150"/>
      <c r="E9" s="67"/>
      <c r="F9" s="68"/>
      <c r="G9" s="68"/>
    </row>
    <row r="10" s="55" customFormat="1" ht="24" customHeight="1" spans="1:7">
      <c r="A10" s="70"/>
      <c r="B10" s="71"/>
      <c r="C10" s="71"/>
      <c r="D10" s="71"/>
      <c r="E10" s="71"/>
      <c r="F10" s="72"/>
      <c r="G10" s="72"/>
    </row>
    <row r="11" s="55" customFormat="1" ht="24" customHeight="1" spans="1:256">
      <c r="A11" s="73" t="s">
        <v>1194</v>
      </c>
      <c r="B11" s="151"/>
      <c r="C11" s="149"/>
      <c r="D11" s="149"/>
      <c r="E11" s="149"/>
      <c r="F11" s="75"/>
      <c r="G11" s="75"/>
      <c r="H11" s="62"/>
      <c r="I11" s="62"/>
      <c r="J11" s="62"/>
      <c r="K11" s="62"/>
      <c r="L11" s="62"/>
      <c r="M11" s="62"/>
      <c r="N11" s="62"/>
      <c r="O11" s="62"/>
      <c r="P11" s="62"/>
      <c r="Q11" s="62"/>
      <c r="R11" s="62"/>
      <c r="S11" s="62"/>
      <c r="T11" s="62"/>
      <c r="U11" s="62"/>
      <c r="V11" s="62"/>
      <c r="W11" s="62"/>
      <c r="X11" s="62"/>
      <c r="Y11" s="62"/>
      <c r="Z11" s="62"/>
      <c r="AA11" s="62"/>
      <c r="AB11" s="62"/>
      <c r="AC11" s="62"/>
      <c r="AD11" s="62"/>
      <c r="AE11" s="62"/>
      <c r="AF11" s="62"/>
      <c r="AG11" s="62"/>
      <c r="AH11" s="62"/>
      <c r="AI11" s="62"/>
      <c r="AJ11" s="62"/>
      <c r="AK11" s="62"/>
      <c r="AL11" s="62"/>
      <c r="AM11" s="62"/>
      <c r="AN11" s="62"/>
      <c r="AO11" s="62"/>
      <c r="AP11" s="62"/>
      <c r="AQ11" s="62"/>
      <c r="AR11" s="62"/>
      <c r="AS11" s="62"/>
      <c r="AT11" s="62"/>
      <c r="AU11" s="62"/>
      <c r="AV11" s="77"/>
      <c r="AW11" s="62"/>
      <c r="AX11" s="62"/>
      <c r="AY11" s="62"/>
      <c r="AZ11" s="62"/>
      <c r="BA11" s="62"/>
      <c r="BB11" s="62"/>
      <c r="BC11" s="62"/>
      <c r="BD11" s="62"/>
      <c r="BE11" s="62"/>
      <c r="BF11" s="62"/>
      <c r="BG11" s="62"/>
      <c r="BH11" s="62"/>
      <c r="BI11" s="62"/>
      <c r="BJ11" s="62"/>
      <c r="BK11" s="62"/>
      <c r="BL11" s="62"/>
      <c r="BM11" s="62"/>
      <c r="BN11" s="62"/>
      <c r="BO11" s="62"/>
      <c r="BP11" s="62"/>
      <c r="BQ11" s="62"/>
      <c r="BR11" s="62"/>
      <c r="BS11" s="62"/>
      <c r="BT11" s="62"/>
      <c r="BU11" s="62"/>
      <c r="BV11" s="62"/>
      <c r="BW11" s="62"/>
      <c r="BX11" s="62"/>
      <c r="BY11" s="62"/>
      <c r="BZ11" s="62"/>
      <c r="CA11" s="62"/>
      <c r="CB11" s="62"/>
      <c r="CC11" s="62"/>
      <c r="CD11" s="62"/>
      <c r="CE11" s="62"/>
      <c r="CF11" s="62"/>
      <c r="CG11" s="62"/>
      <c r="CH11" s="62"/>
      <c r="CI11" s="62"/>
      <c r="CJ11" s="62"/>
      <c r="CK11" s="62"/>
      <c r="CL11" s="62"/>
      <c r="CM11" s="62"/>
      <c r="CN11" s="62"/>
      <c r="CO11" s="62"/>
      <c r="CP11" s="62"/>
      <c r="CQ11" s="62"/>
      <c r="CR11" s="62"/>
      <c r="CS11" s="62"/>
      <c r="CT11" s="62"/>
      <c r="CU11" s="62"/>
      <c r="CV11" s="62"/>
      <c r="CW11" s="62"/>
      <c r="CX11" s="62"/>
      <c r="CY11" s="62"/>
      <c r="CZ11" s="62"/>
      <c r="DA11" s="62"/>
      <c r="DB11" s="62"/>
      <c r="DC11" s="62"/>
      <c r="DD11" s="62"/>
      <c r="DE11" s="62"/>
      <c r="DF11" s="62"/>
      <c r="DG11" s="62"/>
      <c r="DH11" s="62"/>
      <c r="DI11" s="62"/>
      <c r="DJ11" s="62"/>
      <c r="DK11" s="62"/>
      <c r="DL11" s="62"/>
      <c r="DM11" s="62"/>
      <c r="DN11" s="62"/>
      <c r="DO11" s="62"/>
      <c r="DP11" s="62"/>
      <c r="DQ11" s="62"/>
      <c r="DR11" s="62"/>
      <c r="DS11" s="62"/>
      <c r="DT11" s="62"/>
      <c r="DU11" s="62"/>
      <c r="DV11" s="62"/>
      <c r="DW11" s="62"/>
      <c r="DX11" s="62"/>
      <c r="DY11" s="62"/>
      <c r="DZ11" s="62"/>
      <c r="EA11" s="62"/>
      <c r="EB11" s="62"/>
      <c r="EC11" s="62"/>
      <c r="ED11" s="62"/>
      <c r="EE11" s="62"/>
      <c r="EF11" s="62"/>
      <c r="EG11" s="62"/>
      <c r="EH11" s="62"/>
      <c r="EI11" s="62"/>
      <c r="EJ11" s="62"/>
      <c r="EK11" s="62"/>
      <c r="EL11" s="62"/>
      <c r="EM11" s="62"/>
      <c r="EN11" s="62"/>
      <c r="EO11" s="62"/>
      <c r="EP11" s="62"/>
      <c r="EQ11" s="62"/>
      <c r="ER11" s="62"/>
      <c r="ES11" s="62"/>
      <c r="ET11" s="62"/>
      <c r="EU11" s="62"/>
      <c r="EV11" s="62"/>
      <c r="EW11" s="62"/>
      <c r="EX11" s="62"/>
      <c r="EY11" s="62"/>
      <c r="EZ11" s="62"/>
      <c r="FA11" s="62"/>
      <c r="FB11" s="62"/>
      <c r="FC11" s="62"/>
      <c r="FD11" s="62"/>
      <c r="FE11" s="62"/>
      <c r="FF11" s="62"/>
      <c r="FG11" s="62"/>
      <c r="FH11" s="62"/>
      <c r="FI11" s="62"/>
      <c r="FJ11" s="62"/>
      <c r="FK11" s="62"/>
      <c r="FL11" s="62"/>
      <c r="FM11" s="62"/>
      <c r="FN11" s="62"/>
      <c r="FO11" s="62"/>
      <c r="FP11" s="62"/>
      <c r="FQ11" s="62"/>
      <c r="FR11" s="62"/>
      <c r="FS11" s="62"/>
      <c r="FT11" s="62"/>
      <c r="FU11" s="62"/>
      <c r="FV11" s="62"/>
      <c r="FW11" s="62"/>
      <c r="FX11" s="62"/>
      <c r="FY11" s="62"/>
      <c r="FZ11" s="62"/>
      <c r="GA11" s="62"/>
      <c r="GB11" s="62"/>
      <c r="GC11" s="62"/>
      <c r="GD11" s="62"/>
      <c r="GE11" s="62"/>
      <c r="GF11" s="62"/>
      <c r="GG11" s="62"/>
      <c r="GH11" s="62"/>
      <c r="GI11" s="62"/>
      <c r="GJ11" s="62"/>
      <c r="GK11" s="62"/>
      <c r="GL11" s="62"/>
      <c r="GM11" s="62"/>
      <c r="GN11" s="62"/>
      <c r="GO11" s="62"/>
      <c r="GP11" s="62"/>
      <c r="GQ11" s="62"/>
      <c r="GR11" s="62"/>
      <c r="GS11" s="62"/>
      <c r="GT11" s="62"/>
      <c r="GU11" s="62"/>
      <c r="GV11" s="62"/>
      <c r="GW11" s="62"/>
      <c r="GX11" s="62"/>
      <c r="GY11" s="62"/>
      <c r="GZ11" s="62"/>
      <c r="HA11" s="62"/>
      <c r="HB11" s="62"/>
      <c r="HC11" s="62"/>
      <c r="HD11" s="62"/>
      <c r="HE11" s="62"/>
      <c r="HF11" s="62"/>
      <c r="HG11" s="62"/>
      <c r="HH11" s="62"/>
      <c r="HI11" s="62"/>
      <c r="HJ11" s="62"/>
      <c r="HK11" s="62"/>
      <c r="HL11" s="62"/>
      <c r="HM11" s="62"/>
      <c r="HN11" s="62"/>
      <c r="HO11" s="62"/>
      <c r="HP11" s="62"/>
      <c r="HQ11" s="62"/>
      <c r="HR11" s="62"/>
      <c r="HS11" s="62"/>
      <c r="HT11" s="62"/>
      <c r="HU11" s="62"/>
      <c r="HV11" s="62"/>
      <c r="HW11" s="62"/>
      <c r="HX11" s="62"/>
      <c r="HY11" s="62"/>
      <c r="HZ11" s="62"/>
      <c r="IA11" s="62"/>
      <c r="IB11" s="62"/>
      <c r="IC11" s="62"/>
      <c r="ID11" s="62"/>
      <c r="IE11" s="62"/>
      <c r="IF11" s="62"/>
      <c r="IG11" s="62"/>
      <c r="IH11" s="62"/>
      <c r="II11" s="62"/>
      <c r="IJ11" s="62"/>
      <c r="IK11" s="62"/>
      <c r="IL11" s="62"/>
      <c r="IM11" s="62"/>
      <c r="IN11" s="62"/>
      <c r="IO11" s="62"/>
      <c r="IP11" s="62"/>
      <c r="IQ11" s="62"/>
      <c r="IR11" s="62"/>
      <c r="IS11" s="62"/>
      <c r="IT11" s="62"/>
      <c r="IU11" s="62"/>
      <c r="IV11" s="62"/>
    </row>
    <row r="12" s="55" customFormat="1" spans="1:1">
      <c r="A12" s="55" t="s">
        <v>1195</v>
      </c>
    </row>
  </sheetData>
  <mergeCells count="5">
    <mergeCell ref="A2:E2"/>
    <mergeCell ref="A3:E3"/>
    <mergeCell ref="A4:E4"/>
    <mergeCell ref="C5:E5"/>
    <mergeCell ref="A12:E12"/>
  </mergeCells>
  <pageMargins left="0.75" right="0.75" top="1" bottom="1" header="0.5" footer="0.5"/>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4"/>
  <sheetViews>
    <sheetView workbookViewId="0">
      <selection activeCell="K21" sqref="K21"/>
    </sheetView>
  </sheetViews>
  <sheetFormatPr defaultColWidth="9.69166666666667" defaultRowHeight="14.25" outlineLevelCol="5"/>
  <cols>
    <col min="1" max="1" width="42.475" style="11" customWidth="1"/>
    <col min="2" max="2" width="23.7583333333333" style="11" customWidth="1"/>
    <col min="3" max="3" width="42.475" style="11" customWidth="1"/>
    <col min="4" max="4" width="23.7583333333333" style="11" customWidth="1"/>
    <col min="5" max="9" width="9.69166666666667" style="11" hidden="1" customWidth="1"/>
    <col min="10" max="256" width="9.69166666666667" style="11" customWidth="1"/>
    <col min="257" max="16384" width="9.69166666666667" style="11"/>
  </cols>
  <sheetData>
    <row r="1" spans="1:1">
      <c r="A1" s="56" t="s">
        <v>1196</v>
      </c>
    </row>
    <row r="2" s="11" customFormat="1" ht="33.95" customHeight="1" spans="1:4">
      <c r="A2" s="3" t="s">
        <v>1197</v>
      </c>
      <c r="B2" s="3"/>
      <c r="C2" s="3"/>
      <c r="D2" s="3"/>
    </row>
    <row r="3" s="11" customFormat="1" ht="17.65" customHeight="1" spans="1:4">
      <c r="A3" s="4" t="s">
        <v>1124</v>
      </c>
      <c r="B3" s="4"/>
      <c r="C3" s="4"/>
      <c r="D3" s="4"/>
    </row>
    <row r="4" s="11" customFormat="1" ht="21.75" customHeight="1" spans="1:4">
      <c r="A4" s="5" t="s">
        <v>1198</v>
      </c>
      <c r="B4" s="5" t="s">
        <v>30</v>
      </c>
      <c r="C4" s="5" t="s">
        <v>1198</v>
      </c>
      <c r="D4" s="5" t="s">
        <v>30</v>
      </c>
    </row>
    <row r="5" s="11" customFormat="1" ht="17.1" customHeight="1" spans="1:6">
      <c r="A5" s="6" t="s">
        <v>1199</v>
      </c>
      <c r="B5" s="142">
        <v>4572</v>
      </c>
      <c r="C5" s="6" t="s">
        <v>1200</v>
      </c>
      <c r="D5" s="142">
        <v>29553</v>
      </c>
      <c r="F5" s="11" t="s">
        <v>1201</v>
      </c>
    </row>
    <row r="6" s="11" customFormat="1" ht="17.1" customHeight="1" spans="1:6">
      <c r="A6" s="6" t="s">
        <v>1202</v>
      </c>
      <c r="B6" s="142">
        <v>169</v>
      </c>
      <c r="C6" s="84" t="s">
        <v>1203</v>
      </c>
      <c r="D6" s="142">
        <v>1070</v>
      </c>
      <c r="F6" s="11" t="s">
        <v>1204</v>
      </c>
    </row>
    <row r="7" s="11" customFormat="1" ht="17.1" customHeight="1" spans="1:6">
      <c r="A7" s="6" t="s">
        <v>1205</v>
      </c>
      <c r="B7" s="142">
        <v>674</v>
      </c>
      <c r="C7" s="84" t="s">
        <v>1206</v>
      </c>
      <c r="D7" s="142"/>
      <c r="F7" s="11" t="s">
        <v>1207</v>
      </c>
    </row>
    <row r="8" s="11" customFormat="1" ht="17.1" customHeight="1" spans="1:6">
      <c r="A8" s="6" t="s">
        <v>1208</v>
      </c>
      <c r="B8" s="142">
        <v>1291</v>
      </c>
      <c r="C8" s="84" t="s">
        <v>1209</v>
      </c>
      <c r="D8" s="142">
        <v>18</v>
      </c>
      <c r="F8" s="11" t="s">
        <v>1210</v>
      </c>
    </row>
    <row r="9" s="11" customFormat="1" ht="17.1" customHeight="1" spans="1:6">
      <c r="A9" s="6" t="s">
        <v>1211</v>
      </c>
      <c r="B9" s="142">
        <v>25</v>
      </c>
      <c r="C9" s="84" t="s">
        <v>1212</v>
      </c>
      <c r="D9" s="142">
        <v>97</v>
      </c>
      <c r="F9" s="11" t="s">
        <v>1213</v>
      </c>
    </row>
    <row r="10" s="11" customFormat="1" ht="17.1" customHeight="1" spans="1:6">
      <c r="A10" s="6" t="s">
        <v>1214</v>
      </c>
      <c r="B10" s="142">
        <v>1857</v>
      </c>
      <c r="C10" s="84" t="s">
        <v>1215</v>
      </c>
      <c r="D10" s="142">
        <v>1569</v>
      </c>
      <c r="F10" s="11" t="s">
        <v>1216</v>
      </c>
    </row>
    <row r="11" s="11" customFormat="1" ht="17.1" customHeight="1" spans="1:6">
      <c r="A11" s="6" t="s">
        <v>1217</v>
      </c>
      <c r="B11" s="142">
        <v>556</v>
      </c>
      <c r="C11" s="84" t="s">
        <v>1218</v>
      </c>
      <c r="D11" s="142">
        <v>154</v>
      </c>
      <c r="F11" s="11" t="s">
        <v>1219</v>
      </c>
    </row>
    <row r="12" s="11" customFormat="1" ht="17.1" customHeight="1" spans="1:6">
      <c r="A12" s="6" t="s">
        <v>1220</v>
      </c>
      <c r="B12" s="142">
        <v>232759</v>
      </c>
      <c r="C12" s="84" t="s">
        <v>1221</v>
      </c>
      <c r="D12" s="142">
        <v>188</v>
      </c>
      <c r="F12" s="11" t="s">
        <v>1222</v>
      </c>
    </row>
    <row r="13" s="11" customFormat="1" ht="17.1" customHeight="1" spans="1:6">
      <c r="A13" s="84" t="s">
        <v>1223</v>
      </c>
      <c r="B13" s="142">
        <v>3556</v>
      </c>
      <c r="C13" s="84" t="s">
        <v>1224</v>
      </c>
      <c r="D13" s="142">
        <v>566</v>
      </c>
      <c r="F13" s="11" t="s">
        <v>1225</v>
      </c>
    </row>
    <row r="14" s="11" customFormat="1" ht="17.1" customHeight="1" spans="1:6">
      <c r="A14" s="84" t="s">
        <v>1226</v>
      </c>
      <c r="B14" s="142">
        <v>61226</v>
      </c>
      <c r="C14" s="84" t="s">
        <v>1227</v>
      </c>
      <c r="D14" s="142">
        <v>1034</v>
      </c>
      <c r="F14" s="11" t="s">
        <v>1228</v>
      </c>
    </row>
    <row r="15" s="11" customFormat="1" ht="17.1" customHeight="1" spans="1:6">
      <c r="A15" s="84" t="s">
        <v>1229</v>
      </c>
      <c r="B15" s="142">
        <v>22835</v>
      </c>
      <c r="C15" s="84" t="s">
        <v>1230</v>
      </c>
      <c r="D15" s="142">
        <v>5551</v>
      </c>
      <c r="F15" s="11" t="s">
        <v>1231</v>
      </c>
    </row>
    <row r="16" s="11" customFormat="1" ht="17.1" customHeight="1" spans="1:6">
      <c r="A16" s="84" t="s">
        <v>1232</v>
      </c>
      <c r="B16" s="142">
        <v>4622</v>
      </c>
      <c r="C16" s="84" t="s">
        <v>1233</v>
      </c>
      <c r="D16" s="142">
        <v>1864</v>
      </c>
      <c r="F16" s="11" t="s">
        <v>1234</v>
      </c>
    </row>
    <row r="17" s="11" customFormat="1" ht="17.1" customHeight="1" spans="1:6">
      <c r="A17" s="84" t="s">
        <v>1235</v>
      </c>
      <c r="B17" s="142">
        <v>446</v>
      </c>
      <c r="C17" s="84" t="s">
        <v>1236</v>
      </c>
      <c r="D17" s="142">
        <v>13672</v>
      </c>
      <c r="F17" s="11" t="s">
        <v>1237</v>
      </c>
    </row>
    <row r="18" s="11" customFormat="1" ht="17.1" customHeight="1" spans="1:6">
      <c r="A18" s="84" t="s">
        <v>1238</v>
      </c>
      <c r="B18" s="142">
        <v>335</v>
      </c>
      <c r="C18" s="84" t="s">
        <v>1239</v>
      </c>
      <c r="D18" s="142">
        <v>692</v>
      </c>
      <c r="F18" s="11" t="s">
        <v>1240</v>
      </c>
    </row>
    <row r="19" s="11" customFormat="1" ht="17.1" customHeight="1" spans="1:6">
      <c r="A19" s="84" t="s">
        <v>1241</v>
      </c>
      <c r="B19" s="142">
        <v>636</v>
      </c>
      <c r="C19" s="84" t="s">
        <v>1242</v>
      </c>
      <c r="D19" s="142">
        <v>498</v>
      </c>
      <c r="F19" s="11" t="s">
        <v>1243</v>
      </c>
    </row>
    <row r="20" s="11" customFormat="1" ht="17.1" customHeight="1" spans="1:6">
      <c r="A20" s="84" t="s">
        <v>1244</v>
      </c>
      <c r="B20" s="142">
        <v>9990</v>
      </c>
      <c r="C20" s="84" t="s">
        <v>1245</v>
      </c>
      <c r="D20" s="142">
        <v>202</v>
      </c>
      <c r="F20" s="11" t="s">
        <v>1246</v>
      </c>
    </row>
    <row r="21" s="11" customFormat="1" ht="17.1" customHeight="1" spans="1:6">
      <c r="A21" s="84" t="s">
        <v>1247</v>
      </c>
      <c r="B21" s="142">
        <v>13730</v>
      </c>
      <c r="C21" s="84" t="s">
        <v>1248</v>
      </c>
      <c r="D21" s="142">
        <v>12</v>
      </c>
      <c r="F21" s="11" t="s">
        <v>1249</v>
      </c>
    </row>
    <row r="22" s="11" customFormat="1" ht="17.1" customHeight="1" spans="1:6">
      <c r="A22" s="84" t="s">
        <v>1250</v>
      </c>
      <c r="B22" s="142">
        <v>200</v>
      </c>
      <c r="C22" s="84" t="s">
        <v>1251</v>
      </c>
      <c r="D22" s="142">
        <v>297</v>
      </c>
      <c r="F22" s="11" t="s">
        <v>1252</v>
      </c>
    </row>
    <row r="23" s="11" customFormat="1" ht="17.1" customHeight="1" spans="1:6">
      <c r="A23" s="84" t="s">
        <v>1253</v>
      </c>
      <c r="B23" s="142">
        <v>11960</v>
      </c>
      <c r="C23" s="84" t="s">
        <v>1254</v>
      </c>
      <c r="D23" s="142">
        <v>792</v>
      </c>
      <c r="F23" s="11" t="s">
        <v>1255</v>
      </c>
    </row>
    <row r="24" s="11" customFormat="1" ht="17.1" customHeight="1" spans="1:6">
      <c r="A24" s="84" t="s">
        <v>1256</v>
      </c>
      <c r="B24" s="142">
        <v>15242</v>
      </c>
      <c r="C24" s="84" t="s">
        <v>1257</v>
      </c>
      <c r="D24" s="142">
        <v>46</v>
      </c>
      <c r="F24" s="11" t="s">
        <v>1258</v>
      </c>
    </row>
    <row r="25" s="11" customFormat="1" ht="17.1" customHeight="1" spans="1:6">
      <c r="A25" s="84" t="s">
        <v>1259</v>
      </c>
      <c r="B25" s="142">
        <v>1045</v>
      </c>
      <c r="C25" s="84" t="s">
        <v>1260</v>
      </c>
      <c r="D25" s="142">
        <v>1008</v>
      </c>
      <c r="F25" s="11" t="s">
        <v>1261</v>
      </c>
    </row>
    <row r="26" s="11" customFormat="1" ht="17.1" customHeight="1" spans="1:6">
      <c r="A26" s="84" t="s">
        <v>1262</v>
      </c>
      <c r="B26" s="142">
        <v>17712</v>
      </c>
      <c r="C26" s="84" t="s">
        <v>55</v>
      </c>
      <c r="D26" s="142">
        <v>223</v>
      </c>
      <c r="F26" s="11" t="s">
        <v>1263</v>
      </c>
    </row>
    <row r="27" s="11" customFormat="1" ht="17.1" customHeight="1" spans="1:6">
      <c r="A27" s="84" t="s">
        <v>1264</v>
      </c>
      <c r="B27" s="142">
        <v>136</v>
      </c>
      <c r="C27" s="84"/>
      <c r="D27" s="142"/>
      <c r="F27" s="11" t="s">
        <v>1265</v>
      </c>
    </row>
    <row r="28" s="11" customFormat="1" ht="17.1" customHeight="1" spans="1:6">
      <c r="A28" s="84" t="s">
        <v>1266</v>
      </c>
      <c r="B28" s="142">
        <v>679</v>
      </c>
      <c r="C28" s="84"/>
      <c r="D28" s="142"/>
      <c r="F28" s="11" t="s">
        <v>1267</v>
      </c>
    </row>
    <row r="29" s="11" customFormat="1" ht="17.1" customHeight="1" spans="1:6">
      <c r="A29" s="84" t="s">
        <v>1268</v>
      </c>
      <c r="B29" s="142">
        <v>19590</v>
      </c>
      <c r="C29" s="84"/>
      <c r="D29" s="142"/>
      <c r="F29" s="11" t="s">
        <v>1269</v>
      </c>
    </row>
    <row r="30" s="11" customFormat="1" ht="17.1" customHeight="1" spans="1:6">
      <c r="A30" s="84" t="s">
        <v>1270</v>
      </c>
      <c r="B30" s="142">
        <v>6281</v>
      </c>
      <c r="C30" s="84"/>
      <c r="D30" s="142"/>
      <c r="F30" s="11" t="s">
        <v>1271</v>
      </c>
    </row>
    <row r="31" s="11" customFormat="1" ht="17.1" customHeight="1" spans="1:6">
      <c r="A31" s="84" t="s">
        <v>1272</v>
      </c>
      <c r="B31" s="142">
        <v>783</v>
      </c>
      <c r="C31" s="6"/>
      <c r="D31" s="142"/>
      <c r="F31" s="11" t="s">
        <v>1273</v>
      </c>
    </row>
    <row r="32" s="11" customFormat="1" ht="17.1" customHeight="1" spans="1:6">
      <c r="A32" s="84" t="s">
        <v>1274</v>
      </c>
      <c r="B32" s="142">
        <v>33727</v>
      </c>
      <c r="C32" s="6"/>
      <c r="D32" s="142"/>
      <c r="F32" s="11" t="s">
        <v>1275</v>
      </c>
    </row>
    <row r="33" s="11" customFormat="1" ht="17.1" customHeight="1" spans="1:6">
      <c r="A33" s="84" t="s">
        <v>1276</v>
      </c>
      <c r="B33" s="142">
        <v>1890</v>
      </c>
      <c r="C33" s="6"/>
      <c r="D33" s="142"/>
      <c r="F33" s="11" t="s">
        <v>1277</v>
      </c>
    </row>
    <row r="34" s="11" customFormat="1" ht="17.1" customHeight="1" spans="1:6">
      <c r="A34" s="84" t="s">
        <v>1278</v>
      </c>
      <c r="B34" s="142">
        <v>0</v>
      </c>
      <c r="C34" s="6"/>
      <c r="D34" s="142"/>
      <c r="F34" s="11" t="s">
        <v>1279</v>
      </c>
    </row>
    <row r="35" s="11" customFormat="1" ht="17.1" customHeight="1" spans="1:6">
      <c r="A35" s="84" t="s">
        <v>1280</v>
      </c>
      <c r="B35" s="142">
        <v>1214</v>
      </c>
      <c r="C35" s="6"/>
      <c r="D35" s="142"/>
      <c r="F35" s="11" t="s">
        <v>1281</v>
      </c>
    </row>
    <row r="36" s="11" customFormat="1" ht="17.1" customHeight="1" spans="1:6">
      <c r="A36" s="84" t="s">
        <v>1282</v>
      </c>
      <c r="B36" s="142">
        <v>279</v>
      </c>
      <c r="C36" s="6"/>
      <c r="D36" s="142"/>
      <c r="F36" s="11" t="s">
        <v>1283</v>
      </c>
    </row>
    <row r="37" s="11" customFormat="1" ht="17.1" customHeight="1" spans="1:6">
      <c r="A37" s="84" t="s">
        <v>1284</v>
      </c>
      <c r="B37" s="142">
        <v>1767</v>
      </c>
      <c r="C37" s="6"/>
      <c r="D37" s="142"/>
      <c r="F37" s="11" t="s">
        <v>1285</v>
      </c>
    </row>
    <row r="38" s="11" customFormat="1" ht="17.1" customHeight="1" spans="1:6">
      <c r="A38" s="84" t="s">
        <v>1286</v>
      </c>
      <c r="B38" s="142">
        <v>609</v>
      </c>
      <c r="C38" s="6"/>
      <c r="D38" s="142"/>
      <c r="F38" s="11" t="s">
        <v>1287</v>
      </c>
    </row>
    <row r="39" s="11" customFormat="1" ht="17.1" customHeight="1" spans="1:6">
      <c r="A39" s="84" t="s">
        <v>1288</v>
      </c>
      <c r="B39" s="142">
        <v>267</v>
      </c>
      <c r="C39" s="6"/>
      <c r="D39" s="142"/>
      <c r="F39" s="11" t="s">
        <v>1289</v>
      </c>
    </row>
    <row r="40" s="11" customFormat="1" ht="17.1" customHeight="1" spans="1:6">
      <c r="A40" s="84" t="s">
        <v>1290</v>
      </c>
      <c r="B40" s="142">
        <v>0</v>
      </c>
      <c r="C40" s="6"/>
      <c r="D40" s="142"/>
      <c r="F40" s="11" t="s">
        <v>1291</v>
      </c>
    </row>
    <row r="41" s="11" customFormat="1" ht="17.1" customHeight="1" spans="1:6">
      <c r="A41" s="84" t="s">
        <v>1292</v>
      </c>
      <c r="B41" s="142">
        <v>2002</v>
      </c>
      <c r="C41" s="6"/>
      <c r="D41" s="142"/>
      <c r="F41" s="11" t="s">
        <v>1293</v>
      </c>
    </row>
    <row r="42" s="11" customFormat="1" ht="17.1" customHeight="1" spans="1:4">
      <c r="A42" s="84"/>
      <c r="B42" s="143"/>
      <c r="C42" s="6"/>
      <c r="D42" s="142"/>
    </row>
    <row r="43" s="11" customFormat="1" ht="17.1" customHeight="1" spans="1:6">
      <c r="A43" s="84"/>
      <c r="B43" s="144"/>
      <c r="C43" s="80" t="s">
        <v>1294</v>
      </c>
      <c r="D43" s="142">
        <f>SUM(B5,B12,D5)</f>
        <v>266884</v>
      </c>
      <c r="F43" s="11" t="s">
        <v>1295</v>
      </c>
    </row>
    <row r="44" s="11" customFormat="1" ht="15.6" customHeight="1"/>
  </sheetData>
  <mergeCells count="2">
    <mergeCell ref="A2:D2"/>
    <mergeCell ref="A3:D3"/>
  </mergeCells>
  <conditionalFormatting sqref="B5:B11">
    <cfRule type="cellIs" dxfId="0" priority="4" stopIfTrue="1" operator="equal">
      <formula>0</formula>
    </cfRule>
  </conditionalFormatting>
  <conditionalFormatting sqref="B12:B42">
    <cfRule type="cellIs" dxfId="0" priority="3" stopIfTrue="1" operator="equal">
      <formula>0</formula>
    </cfRule>
  </conditionalFormatting>
  <conditionalFormatting sqref="D5:D43">
    <cfRule type="cellIs" dxfId="0" priority="1" stopIfTrue="1" operator="equal">
      <formula>0</formula>
    </cfRule>
  </conditionalFormatting>
  <pageMargins left="0.75" right="0.75" top="1" bottom="1" header="0.5" footer="0.5"/>
  <pageSetup paperSize="9" orientation="portrait"/>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4"/>
  <sheetViews>
    <sheetView workbookViewId="0">
      <selection activeCell="E18" sqref="E18"/>
    </sheetView>
  </sheetViews>
  <sheetFormatPr defaultColWidth="9.13333333333333" defaultRowHeight="14.25" outlineLevelCol="2"/>
  <cols>
    <col min="1" max="1" width="36.25" style="11" customWidth="1"/>
    <col min="2" max="2" width="27.5083333333333" style="11" customWidth="1"/>
    <col min="3" max="3" width="33.75" style="11" customWidth="1"/>
    <col min="4" max="256" width="9.13333333333333" style="11" customWidth="1"/>
    <col min="257" max="16384" width="9.13333333333333" style="11"/>
  </cols>
  <sheetData>
    <row r="1" s="11" customFormat="1" spans="1:1">
      <c r="A1" s="56" t="s">
        <v>1296</v>
      </c>
    </row>
    <row r="2" s="11" customFormat="1" ht="33.95" customHeight="1" spans="1:3">
      <c r="A2" s="3" t="s">
        <v>1297</v>
      </c>
      <c r="B2" s="3"/>
      <c r="C2" s="3"/>
    </row>
    <row r="3" s="11" customFormat="1" ht="17.1" customHeight="1" spans="1:3">
      <c r="A3" s="4" t="s">
        <v>1124</v>
      </c>
      <c r="B3" s="4"/>
      <c r="C3" s="4"/>
    </row>
    <row r="4" s="11" customFormat="1" ht="23.25" customHeight="1" spans="1:3">
      <c r="A4" s="5" t="s">
        <v>1298</v>
      </c>
      <c r="B4" s="5" t="s">
        <v>1299</v>
      </c>
      <c r="C4" s="5" t="s">
        <v>30</v>
      </c>
    </row>
    <row r="5" s="11" customFormat="1" ht="24.75" customHeight="1" spans="1:3">
      <c r="A5" s="6" t="s">
        <v>1300</v>
      </c>
      <c r="B5" s="8"/>
      <c r="C5" s="99">
        <v>363529.53</v>
      </c>
    </row>
    <row r="6" s="11" customFormat="1" ht="24.75" customHeight="1" spans="1:3">
      <c r="A6" s="6" t="s">
        <v>1301</v>
      </c>
      <c r="B6" s="8"/>
      <c r="C6" s="99">
        <v>208629.93</v>
      </c>
    </row>
    <row r="7" s="11" customFormat="1" ht="24.75" customHeight="1" spans="1:3">
      <c r="A7" s="6" t="s">
        <v>1302</v>
      </c>
      <c r="B7" s="8"/>
      <c r="C7" s="99">
        <v>448576</v>
      </c>
    </row>
    <row r="8" s="11" customFormat="1" ht="24.75" customHeight="1" spans="1:3">
      <c r="A8" s="6" t="s">
        <v>1303</v>
      </c>
      <c r="B8" s="8"/>
      <c r="C8" s="99"/>
    </row>
    <row r="9" s="11" customFormat="1" ht="24.75" customHeight="1" spans="1:3">
      <c r="A9" s="6" t="s">
        <v>1301</v>
      </c>
      <c r="B9" s="8"/>
      <c r="C9" s="99"/>
    </row>
    <row r="10" s="11" customFormat="1" ht="24.75" customHeight="1" spans="1:3">
      <c r="A10" s="6" t="s">
        <v>1304</v>
      </c>
      <c r="B10" s="8"/>
      <c r="C10" s="99">
        <v>33297.74</v>
      </c>
    </row>
    <row r="11" s="11" customFormat="1" ht="24.75" customHeight="1" spans="1:3">
      <c r="A11" s="6" t="s">
        <v>1301</v>
      </c>
      <c r="B11" s="8"/>
      <c r="C11" s="99">
        <v>33297.74</v>
      </c>
    </row>
    <row r="12" s="11" customFormat="1" ht="24.75" customHeight="1" spans="1:3">
      <c r="A12" s="6" t="s">
        <v>1305</v>
      </c>
      <c r="B12" s="8"/>
      <c r="C12" s="99">
        <v>441563.64</v>
      </c>
    </row>
    <row r="13" s="11" customFormat="1" ht="24.75" customHeight="1" spans="1:3">
      <c r="A13" s="6" t="s">
        <v>1301</v>
      </c>
      <c r="B13" s="8"/>
      <c r="C13" s="99">
        <v>219663.64</v>
      </c>
    </row>
    <row r="14" s="11" customFormat="1" ht="17.1" customHeight="1"/>
  </sheetData>
  <mergeCells count="2">
    <mergeCell ref="A2:C2"/>
    <mergeCell ref="A3:C3"/>
  </mergeCells>
  <pageMargins left="0.75" right="0.75" top="1" bottom="1" header="0.5" footer="0.5"/>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9"/>
  <sheetViews>
    <sheetView workbookViewId="0">
      <selection activeCell="B24" sqref="B24"/>
    </sheetView>
  </sheetViews>
  <sheetFormatPr defaultColWidth="9.55833333333333" defaultRowHeight="14.25" outlineLevelCol="3"/>
  <cols>
    <col min="1" max="1" width="28.9416666666667" style="120" customWidth="1"/>
    <col min="2" max="2" width="18.1833333333333" style="120" customWidth="1"/>
    <col min="3" max="3" width="19.25" style="120" customWidth="1"/>
    <col min="4" max="4" width="18.85" style="120" customWidth="1"/>
    <col min="5" max="252" width="9.69166666666667" style="120" customWidth="1"/>
    <col min="253" max="253" width="9.69166666666667" style="120"/>
    <col min="254" max="16384" width="9.55833333333333" style="120"/>
  </cols>
  <sheetData>
    <row r="1" s="120" customFormat="1" spans="1:3">
      <c r="A1" s="28" t="s">
        <v>1306</v>
      </c>
      <c r="B1" s="28"/>
      <c r="C1" s="28"/>
    </row>
    <row r="2" s="120" customFormat="1" ht="29" customHeight="1" spans="1:4">
      <c r="A2" s="124" t="s">
        <v>1307</v>
      </c>
      <c r="B2" s="124"/>
      <c r="C2" s="124"/>
      <c r="D2" s="124"/>
    </row>
    <row r="3" s="120" customFormat="1" ht="17.25" customHeight="1" spans="4:4">
      <c r="D3" s="28" t="s">
        <v>25</v>
      </c>
    </row>
    <row r="4" s="120" customFormat="1" ht="24" customHeight="1" spans="1:4">
      <c r="A4" s="126" t="s">
        <v>26</v>
      </c>
      <c r="B4" s="126"/>
      <c r="C4" s="126"/>
      <c r="D4" s="126"/>
    </row>
    <row r="5" s="120" customFormat="1" ht="24" customHeight="1" spans="1:4">
      <c r="A5" s="128" t="s">
        <v>27</v>
      </c>
      <c r="B5" s="128" t="s">
        <v>28</v>
      </c>
      <c r="C5" s="128" t="s">
        <v>29</v>
      </c>
      <c r="D5" s="128" t="s">
        <v>30</v>
      </c>
    </row>
    <row r="6" s="120" customFormat="1" ht="24" customHeight="1" spans="1:4">
      <c r="A6" s="141" t="s">
        <v>1308</v>
      </c>
      <c r="B6" s="136"/>
      <c r="C6" s="136"/>
      <c r="D6" s="136"/>
    </row>
    <row r="7" s="120" customFormat="1" ht="24" customHeight="1" spans="1:4">
      <c r="A7" s="141" t="s">
        <v>1309</v>
      </c>
      <c r="B7" s="136"/>
      <c r="C7" s="136"/>
      <c r="D7" s="136"/>
    </row>
    <row r="8" s="120" customFormat="1" ht="24" customHeight="1" spans="1:4">
      <c r="A8" s="141" t="s">
        <v>1310</v>
      </c>
      <c r="B8" s="136">
        <v>70000</v>
      </c>
      <c r="C8" s="136">
        <v>65000</v>
      </c>
      <c r="D8" s="136">
        <v>49758</v>
      </c>
    </row>
    <row r="9" s="120" customFormat="1" ht="24" customHeight="1" spans="1:4">
      <c r="A9" s="141" t="s">
        <v>1311</v>
      </c>
      <c r="B9" s="136">
        <v>600</v>
      </c>
      <c r="C9" s="136">
        <v>600</v>
      </c>
      <c r="D9" s="136">
        <v>799</v>
      </c>
    </row>
    <row r="10" s="120" customFormat="1" ht="24" customHeight="1" spans="1:4">
      <c r="A10" s="141" t="s">
        <v>1312</v>
      </c>
      <c r="B10" s="136"/>
      <c r="C10" s="136"/>
      <c r="D10" s="136"/>
    </row>
    <row r="11" s="120" customFormat="1" ht="24" customHeight="1" spans="1:4">
      <c r="A11" s="141" t="s">
        <v>1313</v>
      </c>
      <c r="B11" s="136">
        <v>700</v>
      </c>
      <c r="C11" s="136">
        <v>900</v>
      </c>
      <c r="D11" s="119">
        <v>1074</v>
      </c>
    </row>
    <row r="12" s="120" customFormat="1" ht="24" customHeight="1" spans="1:4">
      <c r="A12" s="141" t="s">
        <v>1314</v>
      </c>
      <c r="B12" s="136"/>
      <c r="C12" s="136"/>
      <c r="D12" s="136"/>
    </row>
    <row r="13" s="120" customFormat="1" ht="24" customHeight="1" spans="1:4">
      <c r="A13" s="141"/>
      <c r="B13" s="136"/>
      <c r="C13" s="136"/>
      <c r="D13" s="136"/>
    </row>
    <row r="14" s="120" customFormat="1" ht="24" customHeight="1" spans="1:4">
      <c r="A14" s="141"/>
      <c r="B14" s="136"/>
      <c r="C14" s="136"/>
      <c r="D14" s="119"/>
    </row>
    <row r="15" s="27" customFormat="1" ht="24" customHeight="1" spans="1:4">
      <c r="A15" s="141"/>
      <c r="B15" s="136"/>
      <c r="C15" s="136"/>
      <c r="D15" s="119"/>
    </row>
    <row r="16" s="27" customFormat="1" ht="24" customHeight="1" spans="1:4">
      <c r="A16" s="93" t="s">
        <v>1315</v>
      </c>
      <c r="B16" s="140">
        <f>SUM(B6:B12)</f>
        <v>71300</v>
      </c>
      <c r="C16" s="140">
        <f>SUM(C6:C12)</f>
        <v>66500</v>
      </c>
      <c r="D16" s="140">
        <f>SUM(D6:D12)</f>
        <v>51631</v>
      </c>
    </row>
    <row r="17" s="27" customFormat="1" ht="24" customHeight="1" spans="1:4">
      <c r="A17" s="141" t="s">
        <v>57</v>
      </c>
      <c r="B17" s="131">
        <v>1500</v>
      </c>
      <c r="C17" s="131">
        <v>2500</v>
      </c>
      <c r="D17" s="136">
        <v>2232</v>
      </c>
    </row>
    <row r="18" s="27" customFormat="1" ht="24" spans="1:4">
      <c r="A18" s="133" t="s">
        <v>1316</v>
      </c>
      <c r="B18" s="136"/>
      <c r="C18" s="136">
        <v>74000</v>
      </c>
      <c r="D18" s="136">
        <v>74000</v>
      </c>
    </row>
    <row r="19" s="27" customFormat="1" ht="24" customHeight="1" spans="1:4">
      <c r="A19" s="141" t="s">
        <v>62</v>
      </c>
      <c r="B19" s="136"/>
      <c r="C19" s="136"/>
      <c r="D19" s="136">
        <v>5145</v>
      </c>
    </row>
    <row r="20" s="27" customFormat="1" ht="24" customHeight="1" spans="1:4">
      <c r="A20" s="141"/>
      <c r="B20" s="136"/>
      <c r="C20" s="136"/>
      <c r="D20" s="136"/>
    </row>
    <row r="21" s="27" customFormat="1" ht="24" customHeight="1" spans="1:4">
      <c r="A21" s="141"/>
      <c r="B21" s="136"/>
      <c r="C21" s="136"/>
      <c r="D21" s="136"/>
    </row>
    <row r="22" s="27" customFormat="1" ht="24" customHeight="1" spans="1:4">
      <c r="A22" s="93" t="s">
        <v>65</v>
      </c>
      <c r="B22" s="140">
        <f>SUM(B16:B19)</f>
        <v>72800</v>
      </c>
      <c r="C22" s="140">
        <f>SUM(C16:C19)</f>
        <v>143000</v>
      </c>
      <c r="D22" s="140">
        <f>SUM(D16:D19)</f>
        <v>133008</v>
      </c>
    </row>
    <row r="23" s="27" customFormat="1" ht="20.25" customHeight="1" spans="1:4">
      <c r="A23" s="28"/>
      <c r="B23" s="28"/>
      <c r="C23" s="28"/>
      <c r="D23" s="28"/>
    </row>
    <row r="24" s="27" customFormat="1" ht="20.25" customHeight="1" spans="1:4">
      <c r="A24" s="120"/>
      <c r="B24" s="120"/>
      <c r="C24" s="120"/>
      <c r="D24" s="120"/>
    </row>
    <row r="25" s="27" customFormat="1" ht="20.25" customHeight="1" spans="1:4">
      <c r="A25" s="120"/>
      <c r="B25" s="120"/>
      <c r="C25" s="120"/>
      <c r="D25" s="120"/>
    </row>
    <row r="26" s="27" customFormat="1" ht="20.25" customHeight="1" spans="1:4">
      <c r="A26" s="120"/>
      <c r="B26" s="120"/>
      <c r="C26" s="120"/>
      <c r="D26" s="120"/>
    </row>
    <row r="27" s="27" customFormat="1" ht="20.25" customHeight="1" spans="1:4">
      <c r="A27" s="120"/>
      <c r="B27" s="120"/>
      <c r="C27" s="120"/>
      <c r="D27" s="120"/>
    </row>
    <row r="28" s="27" customFormat="1" ht="20.25" customHeight="1" spans="1:4">
      <c r="A28" s="120"/>
      <c r="B28" s="120"/>
      <c r="C28" s="120"/>
      <c r="D28" s="120"/>
    </row>
    <row r="29" s="27" customFormat="1" ht="20.25" customHeight="1" spans="1:4">
      <c r="A29" s="120"/>
      <c r="B29" s="120"/>
      <c r="C29" s="120"/>
      <c r="D29" s="120"/>
    </row>
    <row r="30" s="27" customFormat="1" ht="20.25" customHeight="1" spans="1:4">
      <c r="A30" s="120"/>
      <c r="B30" s="120"/>
      <c r="C30" s="120"/>
      <c r="D30" s="120"/>
    </row>
    <row r="31" s="27" customFormat="1" ht="20.25" customHeight="1" spans="1:4">
      <c r="A31" s="120"/>
      <c r="B31" s="120"/>
      <c r="C31" s="120"/>
      <c r="D31" s="120"/>
    </row>
    <row r="32" s="27" customFormat="1" ht="20.25" customHeight="1" spans="1:4">
      <c r="A32" s="120"/>
      <c r="B32" s="120"/>
      <c r="C32" s="120"/>
      <c r="D32" s="120"/>
    </row>
    <row r="33" s="121" customFormat="1" ht="20.25" customHeight="1" spans="1:4">
      <c r="A33" s="120"/>
      <c r="B33" s="120"/>
      <c r="C33" s="120"/>
      <c r="D33" s="120"/>
    </row>
    <row r="34" s="120" customFormat="1" ht="20.25" customHeight="1"/>
    <row r="35" s="120" customFormat="1" ht="20.25" customHeight="1"/>
    <row r="36" s="120" customFormat="1" ht="20.25" customHeight="1"/>
    <row r="37" s="120" customFormat="1" ht="20.25" customHeight="1"/>
    <row r="38" s="120" customFormat="1" ht="20.25" customHeight="1"/>
    <row r="39" s="121" customFormat="1" ht="20.25" customHeight="1" spans="1:4">
      <c r="A39" s="120"/>
      <c r="B39" s="120"/>
      <c r="C39" s="120"/>
      <c r="D39" s="120"/>
    </row>
  </sheetData>
  <mergeCells count="2">
    <mergeCell ref="A2:D2"/>
    <mergeCell ref="A4:D4"/>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23</vt:i4>
      </vt:variant>
    </vt:vector>
  </HeadingPairs>
  <TitlesOfParts>
    <vt:vector size="23" baseType="lpstr">
      <vt:lpstr>目录</vt:lpstr>
      <vt:lpstr>表 1-2023年一般公共预算收入表</vt:lpstr>
      <vt:lpstr>表2-2023年一般公共预算支出表</vt:lpstr>
      <vt:lpstr>表3-2023年一般公共预算支出决算功能分类明细表</vt:lpstr>
      <vt:lpstr>表4-2023年一般公共预算本级基本支出决算表</vt:lpstr>
      <vt:lpstr>表5-2023年一般公共预算税收返还和转移支付决算表（分地区）</vt:lpstr>
      <vt:lpstr>表6-2023年一般公共预算税收返还和转移支付决算表（分项目）</vt:lpstr>
      <vt:lpstr>表7-2023年地方政府一般债务限额和余额情况决算表</vt:lpstr>
      <vt:lpstr>表8-2023年政府性基金收入决算表</vt:lpstr>
      <vt:lpstr>表9-2023年政府性基金支出决算表</vt:lpstr>
      <vt:lpstr>表10-2023年政府性基金预算本级支出决算表</vt:lpstr>
      <vt:lpstr>表 11-2023年政府性基金预算转移决算表（分项目）</vt:lpstr>
      <vt:lpstr>表12-2023年政府性基金转移支付决算表（分地区）</vt:lpstr>
      <vt:lpstr>表13-2023年地方政府专项债务限额和余额情况表</vt:lpstr>
      <vt:lpstr>表14-2023年国有资本经营收入决算表</vt:lpstr>
      <vt:lpstr>表15-2023年国有资本经营支出决算表</vt:lpstr>
      <vt:lpstr>表16-2023年国有资本经营本级支出决算表</vt:lpstr>
      <vt:lpstr>表17-2023年国有资本经营对下转移支付执行情况表</vt:lpstr>
      <vt:lpstr>表18-2023年社会保险基金收入决算表</vt:lpstr>
      <vt:lpstr>表19-2023年社会保险基金支出决算表</vt:lpstr>
      <vt:lpstr>表20-2023年一般公共预算财政拨款“三公”经费支出决算表</vt:lpstr>
      <vt:lpstr>表21-2023年地方政府债券使用情况表</vt:lpstr>
      <vt:lpstr>表22-2023年地方政府债务发行及还本付息情况表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周华</dc:creator>
  <cp:lastModifiedBy>Administrator</cp:lastModifiedBy>
  <dcterms:created xsi:type="dcterms:W3CDTF">2023-07-13T05:29:00Z</dcterms:created>
  <dcterms:modified xsi:type="dcterms:W3CDTF">2024-11-19T08:46:16Z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2052-12.1.0.18912</vt:lpwstr>
  </property>
  <property fmtid="{D5CDD505-2E9C-101B-9397-08002B2CF9AE}" pid="3" name="ICV">
    <vt:lpwstr>BAAD40352219452A99394D5F2B49D982_13</vt:lpwstr>
  </property>
</Properties>
</file>