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tabRatio="753"/>
  </bookViews>
  <sheets>
    <sheet name="吕家坪镇全部" sheetId="17" r:id="rId1"/>
    <sheet name="Sheet2" sheetId="19" state="hidden" r:id="rId2"/>
    <sheet name="Sheet1" sheetId="20" state="hidden" r:id="rId3"/>
    <sheet name="Sheet3" sheetId="21" state="hidden" r:id="rId4"/>
    <sheet name="AAA" sheetId="22" state="hidden" r:id="rId5"/>
    <sheet name="Sheet4" sheetId="24" state="hidden" r:id="rId6"/>
    <sheet name="Sheet5" sheetId="25" state="hidden" r:id="rId7"/>
  </sheets>
  <definedNames>
    <definedName name="_xlnm._FilterDatabase" localSheetId="6" hidden="1">Sheet5!$A$1:$AT$150</definedName>
    <definedName name="_xlnm._FilterDatabase" localSheetId="0" hidden="1">吕家坪镇全部!$A$1:$I$41</definedName>
    <definedName name="_xlnm._FilterDatabase" localSheetId="2" hidden="1">Sheet1!$A$1:$AB$141</definedName>
    <definedName name="_xlnm._FilterDatabase" localSheetId="3" hidden="1">Sheet3!$A$1:$AG$141</definedName>
    <definedName name="_xlnm._FilterDatabase" localSheetId="4" hidden="1">AAA!$A$1:$AH$150</definedName>
    <definedName name="_xlnm._FilterDatabase" localSheetId="5" hidden="1">Sheet4!$A$1:$AM$150</definedName>
    <definedName name="_xlnm.Print_Titles" localSheetId="0">吕家坪镇全部!$1:$4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<sst xmlns="http://schemas.openxmlformats.org/spreadsheetml/2006/main" count="17002" uniqueCount="2455">
  <si>
    <t>麻阳苗族自治县金融产业扶贫到户贷款贴息申请表</t>
  </si>
  <si>
    <t>填报单位：吕家坪</t>
  </si>
  <si>
    <t>序号</t>
  </si>
  <si>
    <t>借款人</t>
  </si>
  <si>
    <t>地   址</t>
  </si>
  <si>
    <t>本金余额</t>
  </si>
  <si>
    <t>借款日期</t>
  </si>
  <si>
    <t>到期日期</t>
  </si>
  <si>
    <t>还款日期</t>
  </si>
  <si>
    <t>申请贴
息金额</t>
  </si>
  <si>
    <t>开户银行</t>
  </si>
  <si>
    <t>姓名</t>
  </si>
  <si>
    <t>龚开刚</t>
  </si>
  <si>
    <t>吕家坪镇首座田村一组</t>
  </si>
  <si>
    <t>付世正</t>
  </si>
  <si>
    <t>吕家坪镇首座田村</t>
  </si>
  <si>
    <t>龚元求</t>
  </si>
  <si>
    <t>2023-09-18</t>
  </si>
  <si>
    <t>2026-09-18</t>
  </si>
  <si>
    <t>龚开堂</t>
  </si>
  <si>
    <t>周平</t>
  </si>
  <si>
    <t>吕家坪镇山跃村五组</t>
  </si>
  <si>
    <t>满早凤</t>
  </si>
  <si>
    <t>吕家坪镇山跃村二组</t>
  </si>
  <si>
    <t>邓刚懷</t>
  </si>
  <si>
    <t>吕家坪镇山跃村一组</t>
  </si>
  <si>
    <t>王春容</t>
  </si>
  <si>
    <t>吕家坪镇山跃村</t>
  </si>
  <si>
    <t>2026-09-13</t>
  </si>
  <si>
    <t>周扬清</t>
  </si>
  <si>
    <t>吕家坪镇山跃村六组</t>
  </si>
  <si>
    <t>2023-09-19</t>
  </si>
  <si>
    <t>2026-09-19</t>
  </si>
  <si>
    <t>熊声湘</t>
  </si>
  <si>
    <t>吕家坪镇塘坊村四组</t>
  </si>
  <si>
    <t>颜峰彬</t>
  </si>
  <si>
    <t>吕家坪镇塘坊村</t>
  </si>
  <si>
    <t>黄洪军</t>
  </si>
  <si>
    <t>吕家坪镇吕家坪村二组</t>
  </si>
  <si>
    <t>刘斌</t>
  </si>
  <si>
    <t>吕家坪镇吕家坪村三组</t>
  </si>
  <si>
    <t>颜家连</t>
  </si>
  <si>
    <t>张新兰</t>
  </si>
  <si>
    <t>吕家坪镇居委会四小区</t>
  </si>
  <si>
    <t>颜家华</t>
  </si>
  <si>
    <t>吕家坪镇塘坊村三组</t>
  </si>
  <si>
    <t>王五妹</t>
  </si>
  <si>
    <t>吕家坪镇木江溪村四组</t>
  </si>
  <si>
    <t>黄渊海</t>
  </si>
  <si>
    <t>吕家坪镇茶溪村八组</t>
  </si>
  <si>
    <t>汤水莲</t>
  </si>
  <si>
    <t>吕家坪镇茶溪村七组</t>
  </si>
  <si>
    <t>黄民宽</t>
  </si>
  <si>
    <t>吕家坪镇茶溪村</t>
  </si>
  <si>
    <t>黄明宽</t>
  </si>
  <si>
    <t>黄小文</t>
  </si>
  <si>
    <t>吕家坪镇茶溪村十组</t>
  </si>
  <si>
    <t>50,000.00</t>
  </si>
  <si>
    <t>2025-02-19</t>
  </si>
  <si>
    <t>2028-02-19</t>
  </si>
  <si>
    <t>包昌银</t>
  </si>
  <si>
    <t>吕家坪镇姚潭村</t>
  </si>
  <si>
    <t>郑文月</t>
  </si>
  <si>
    <t>吕家坪镇毛家滩村三组</t>
  </si>
  <si>
    <t>2023-09-15</t>
  </si>
  <si>
    <t>2026-09-15</t>
  </si>
  <si>
    <t>黄勇</t>
  </si>
  <si>
    <t>吕家坪镇九曲湾村9组</t>
  </si>
  <si>
    <t>郑小华</t>
  </si>
  <si>
    <t>吕家坪镇九曲湾村二组</t>
  </si>
  <si>
    <t>黄射兰</t>
  </si>
  <si>
    <t>吕家坪镇九曲湾村一组</t>
  </si>
  <si>
    <t>熊腊连</t>
  </si>
  <si>
    <t>吕家坪镇九曲湾村十一组</t>
  </si>
  <si>
    <t>付万缓</t>
  </si>
  <si>
    <t>吕家坪镇太平溪村七组</t>
  </si>
  <si>
    <t>郑假假</t>
  </si>
  <si>
    <t>吕家坪镇桐木村一组</t>
  </si>
  <si>
    <t>黄生明</t>
  </si>
  <si>
    <t>吕家坪镇桐木村五组</t>
  </si>
  <si>
    <t>郑平松</t>
  </si>
  <si>
    <t>吕家坪镇新屋村</t>
  </si>
  <si>
    <t>熊金莲</t>
  </si>
  <si>
    <t>吕家坪镇新屋村一组</t>
  </si>
  <si>
    <t>黄吉春</t>
  </si>
  <si>
    <t>吕家坪镇向阳村四组</t>
  </si>
  <si>
    <t>黄始元</t>
  </si>
  <si>
    <t>吕家坪镇向阳村二组</t>
  </si>
  <si>
    <t>黄始红</t>
  </si>
  <si>
    <t>刘海香</t>
  </si>
  <si>
    <t>合计</t>
  </si>
  <si>
    <t>贷款帐号</t>
  </si>
  <si>
    <t>客户名称</t>
  </si>
  <si>
    <t>注册号码</t>
  </si>
  <si>
    <t>贷款到期前利率 %</t>
  </si>
  <si>
    <t>贷款金额</t>
  </si>
  <si>
    <t>贷款日期</t>
  </si>
  <si>
    <t>四级分类状态</t>
  </si>
  <si>
    <t>五级分类状态</t>
  </si>
  <si>
    <t>客户经理</t>
  </si>
  <si>
    <t>2022年12月1日回顾操作结果</t>
  </si>
  <si>
    <t>第一责任人</t>
  </si>
  <si>
    <t>行政村组</t>
  </si>
  <si>
    <t>详细地址</t>
  </si>
  <si>
    <t>联系电话</t>
  </si>
  <si>
    <t>客户类型</t>
  </si>
  <si>
    <t>是否已展期</t>
  </si>
  <si>
    <t>本金结清日期/最近还款日期</t>
  </si>
  <si>
    <t>利率类型</t>
  </si>
  <si>
    <t>启用LPR</t>
  </si>
  <si>
    <t>基点(BP)</t>
  </si>
  <si>
    <t>31014650115551390</t>
  </si>
  <si>
    <t>郑轻林</t>
  </si>
  <si>
    <t>431226198011131519</t>
  </si>
  <si>
    <t>4.75</t>
  </si>
  <si>
    <t>2019-11-26</t>
  </si>
  <si>
    <t>2022-11-25</t>
  </si>
  <si>
    <t>正常</t>
  </si>
  <si>
    <t>1-正常</t>
  </si>
  <si>
    <t>藍鳳凰</t>
  </si>
  <si>
    <t>滕建学</t>
  </si>
  <si>
    <t>郑杨</t>
  </si>
  <si>
    <t>黄双乡桂竹溪村桂竹溪村三组</t>
  </si>
  <si>
    <t>湖南省怀化市麻阳苗族自治县黄桑乡桂竹溪村三组</t>
  </si>
  <si>
    <t>18674560753</t>
  </si>
  <si>
    <t>个人客户</t>
  </si>
  <si>
    <t/>
  </si>
  <si>
    <t>2019/11/26</t>
  </si>
  <si>
    <t>固定利率</t>
  </si>
  <si>
    <t>31014650115515953</t>
  </si>
  <si>
    <t>郑云满</t>
  </si>
  <si>
    <t>433025196404261512</t>
  </si>
  <si>
    <t>黄双乡桂竹溪村桂竹溪村六组</t>
  </si>
  <si>
    <t>湖南省怀化市麻阳苗族自治县黄桑乡桂竹溪村六组</t>
  </si>
  <si>
    <t>15115204605</t>
  </si>
  <si>
    <t>31014650115539349</t>
  </si>
  <si>
    <t>郑阳文</t>
  </si>
  <si>
    <t>433025197302111518</t>
  </si>
  <si>
    <t>黄双乡河洛村河洛村三组</t>
  </si>
  <si>
    <t>湖南省怀化市麻阳苗族自治县黄桑乡河洛村三组</t>
  </si>
  <si>
    <t>17858713561</t>
  </si>
  <si>
    <t>31014650115531758</t>
  </si>
  <si>
    <t>黄元元</t>
  </si>
  <si>
    <t>43122619900212184X</t>
  </si>
  <si>
    <t>15825787245</t>
  </si>
  <si>
    <t>31014650115503447</t>
  </si>
  <si>
    <t>郑从相</t>
  </si>
  <si>
    <t>431226198012081533</t>
  </si>
  <si>
    <t>黄双乡桂竹溪村桂竹溪村一组</t>
  </si>
  <si>
    <t>湖南省怀化市麻阳苗族自治县黄桑乡桂竹溪村一组</t>
  </si>
  <si>
    <t>13974528073</t>
  </si>
  <si>
    <t>31014650115561091</t>
  </si>
  <si>
    <t>熊松寸</t>
  </si>
  <si>
    <t>433025197107211521</t>
  </si>
  <si>
    <t>黄双乡梓木冲村梓木冲村一组</t>
  </si>
  <si>
    <t>湖南省怀化市麻阳苗族自治县黄桑乡梓木冲村一组</t>
  </si>
  <si>
    <t>13244799541</t>
  </si>
  <si>
    <t>31014650115554936</t>
  </si>
  <si>
    <t>郑云彪</t>
  </si>
  <si>
    <t>43302519630601151X</t>
  </si>
  <si>
    <t>15111501225</t>
  </si>
  <si>
    <t>31014650115557993</t>
  </si>
  <si>
    <t>郑一水</t>
  </si>
  <si>
    <t>433025196802041531</t>
  </si>
  <si>
    <t>15096267391</t>
  </si>
  <si>
    <t>31014650115536202</t>
  </si>
  <si>
    <t>郑阳海</t>
  </si>
  <si>
    <t>433025197204021578</t>
  </si>
  <si>
    <t>18757086382</t>
  </si>
  <si>
    <t>31014650115508219</t>
  </si>
  <si>
    <t>雷小军</t>
  </si>
  <si>
    <t>433025197307281516</t>
  </si>
  <si>
    <t>18273862569</t>
  </si>
  <si>
    <t>31014650115510896</t>
  </si>
  <si>
    <t>郑阳琪</t>
  </si>
  <si>
    <t>433025196807101513</t>
  </si>
  <si>
    <t>13422170698</t>
  </si>
  <si>
    <t>31014650115547077</t>
  </si>
  <si>
    <t>郑生林</t>
  </si>
  <si>
    <t>433025197506101514</t>
  </si>
  <si>
    <t>15574523825</t>
  </si>
  <si>
    <t>31014650115730606</t>
  </si>
  <si>
    <t>熊生利</t>
  </si>
  <si>
    <t>433025197411151316</t>
  </si>
  <si>
    <t>2019-11-27</t>
  </si>
  <si>
    <t>2022-11-26</t>
  </si>
  <si>
    <t>滕召龙</t>
  </si>
  <si>
    <t>吕家坪镇木江溪村木江溪村六组</t>
  </si>
  <si>
    <t>湖南省怀化市麻阳苗族自治县吕家坪镇木江溪村六组</t>
  </si>
  <si>
    <t>15226433201</t>
  </si>
  <si>
    <t>2019/11/27</t>
  </si>
  <si>
    <t>31014650115741596</t>
  </si>
  <si>
    <t>刘次好</t>
  </si>
  <si>
    <t>43302519661027121X</t>
  </si>
  <si>
    <t>吕家坪镇姚潭村姚潭村四组</t>
  </si>
  <si>
    <t>湖南省怀化市麻阳苗族自治县吕家坪镇姚潭村四组</t>
  </si>
  <si>
    <t>13607419881</t>
  </si>
  <si>
    <t>31014650115719683</t>
  </si>
  <si>
    <t>郑小清</t>
  </si>
  <si>
    <t>433025196507201213</t>
  </si>
  <si>
    <t>吕家坪镇桐木村桐木村一组</t>
  </si>
  <si>
    <t>湖南省怀化市麻阳苗族自治县桐木村村委会1</t>
  </si>
  <si>
    <t>18888792641</t>
  </si>
  <si>
    <t>31014650115636897</t>
  </si>
  <si>
    <t>郑七英</t>
  </si>
  <si>
    <t>433025197310151528</t>
  </si>
  <si>
    <t>黄双乡大塘村大塘村三组</t>
  </si>
  <si>
    <t>湖南省怀化市麻阳苗族自治县黄桑乡大塘村三组</t>
  </si>
  <si>
    <t>15274523246</t>
  </si>
  <si>
    <t>31014650115609160</t>
  </si>
  <si>
    <t>郑缓寸</t>
  </si>
  <si>
    <t>433025196305081225</t>
  </si>
  <si>
    <t>吕家坪镇九曲湾村九曲湾村四组</t>
  </si>
  <si>
    <t>湖南省怀化市麻阳苗族自治县吕家坪镇九曲湾村四组</t>
  </si>
  <si>
    <t>19918599095</t>
  </si>
  <si>
    <t>31014650115668728</t>
  </si>
  <si>
    <t>张青敬</t>
  </si>
  <si>
    <t>433025197105141515</t>
  </si>
  <si>
    <t>黄双乡旧县村旧县村八组</t>
  </si>
  <si>
    <t>湖南省怀化市麻阳苗族自治县黄桑乡旧县村八组</t>
  </si>
  <si>
    <t>15727419995</t>
  </si>
  <si>
    <t>31014650115673668</t>
  </si>
  <si>
    <t>郑合一</t>
  </si>
  <si>
    <t>433025196412061510</t>
  </si>
  <si>
    <t>黄双乡旧县村旧县村七组</t>
  </si>
  <si>
    <t>湖南省怀化市麻阳苗族自治县黄桑乡旧县村七组</t>
  </si>
  <si>
    <t>15274531375</t>
  </si>
  <si>
    <t>31014650115684161</t>
  </si>
  <si>
    <t>欧家旺</t>
  </si>
  <si>
    <t>43302519671022121X</t>
  </si>
  <si>
    <t>吕家坪镇太平溪村太平溪村五组</t>
  </si>
  <si>
    <t>湖南省怀化市麻阳苗族自治县吕家坪镇太平溪村五组</t>
  </si>
  <si>
    <t>18390315818</t>
  </si>
  <si>
    <t>31014650115656359</t>
  </si>
  <si>
    <t>龚华珍</t>
  </si>
  <si>
    <t>433025197504221221</t>
  </si>
  <si>
    <t>吕家坪镇山跃村山跃村四组</t>
  </si>
  <si>
    <t>湖南省怀化市麻阳苗族自治县吕家坪镇山跃村四组</t>
  </si>
  <si>
    <t>18274567765</t>
  </si>
  <si>
    <t>31014650115665126</t>
  </si>
  <si>
    <t>433025197808051217</t>
  </si>
  <si>
    <t>吕家坪镇向阳村向阳村四组</t>
  </si>
  <si>
    <t>湖南省怀化市麻阳苗族自治县吕家坪镇向阳坡村四组</t>
  </si>
  <si>
    <t>13548993030</t>
  </si>
  <si>
    <t>31014650115663297</t>
  </si>
  <si>
    <t>黄渊成</t>
  </si>
  <si>
    <t>433025197508011432</t>
  </si>
  <si>
    <t>吕家坪镇向阳村向阳村二组</t>
  </si>
  <si>
    <t>湖南省怀化市麻阳苗族自治县吕家坪镇向阳坡村二组</t>
  </si>
  <si>
    <t>13117458167</t>
  </si>
  <si>
    <t>31014650115681035</t>
  </si>
  <si>
    <t>张龙富</t>
  </si>
  <si>
    <t>43302519710815125X</t>
  </si>
  <si>
    <t>吕家坪镇毛家滩村毛家滩村二组</t>
  </si>
  <si>
    <t>湖南省怀化市麻阳苗族自治县吕家坪镇毛家滩村二组</t>
  </si>
  <si>
    <t>17820126350</t>
  </si>
  <si>
    <t>31014650115676024</t>
  </si>
  <si>
    <t>郑玉寸</t>
  </si>
  <si>
    <t>433025197408241345</t>
  </si>
  <si>
    <t>吕家坪镇向阳村向阳村一组</t>
  </si>
  <si>
    <t>湖南省怀化市麻阳苗族自治县吕家坪镇向阳坡村一组</t>
  </si>
  <si>
    <t>13762937040</t>
  </si>
  <si>
    <t>31014650115678599</t>
  </si>
  <si>
    <t>欧道和</t>
  </si>
  <si>
    <t>433025197606101212</t>
  </si>
  <si>
    <t>18274526929</t>
  </si>
  <si>
    <t>31014650115632054</t>
  </si>
  <si>
    <t>刘拥军</t>
  </si>
  <si>
    <t>433025196905031512</t>
  </si>
  <si>
    <t>黄双乡大塘村大塘村五组</t>
  </si>
  <si>
    <t>湖南省怀化市麻阳苗族自治县黄桑乡大塘村五组</t>
  </si>
  <si>
    <t>18390379809</t>
  </si>
  <si>
    <t>31014650115742056</t>
  </si>
  <si>
    <t>张作霖</t>
  </si>
  <si>
    <t>431226198209066679</t>
  </si>
  <si>
    <t>黄双乡旧县村旧县村四组</t>
  </si>
  <si>
    <t>湖南省怀化市麻阳苗族自治县黄桑乡旧县村四组</t>
  </si>
  <si>
    <t>15874319333</t>
  </si>
  <si>
    <t>31014650115694747</t>
  </si>
  <si>
    <t>郑光明</t>
  </si>
  <si>
    <t>433025197310121257</t>
  </si>
  <si>
    <t>吕家坪镇毛家滩村毛家滩村三组</t>
  </si>
  <si>
    <t>湖南省怀化市麻阳苗族自治县吕家坪镇毛家滩村三组</t>
  </si>
  <si>
    <t>17267006942</t>
  </si>
  <si>
    <t>31014650115741824</t>
  </si>
  <si>
    <t>433025197006131215</t>
  </si>
  <si>
    <t>吕家坪镇桐木村桐木村五组</t>
  </si>
  <si>
    <t>湖南省怀化市麻阳苗族自治县吕家坪镇桐木村五组</t>
  </si>
  <si>
    <t>13787567008</t>
  </si>
  <si>
    <t>31014650115742465</t>
  </si>
  <si>
    <t>吴远平</t>
  </si>
  <si>
    <t>433025196210131218</t>
  </si>
  <si>
    <t>吕家坪镇向阳村向阳村六组</t>
  </si>
  <si>
    <t>湖南省怀化市麻阳苗族自治县吕家坪镇向阳坡村六组</t>
  </si>
  <si>
    <t>13762937527</t>
  </si>
  <si>
    <t>31014650115698061</t>
  </si>
  <si>
    <t>付绍好</t>
  </si>
  <si>
    <t>431226199112161455</t>
  </si>
  <si>
    <t>吕家坪镇首座田村首座田村五组</t>
  </si>
  <si>
    <t>湖南省怀化市麻阳苗族自治县吕家坪镇首座田村五组</t>
  </si>
  <si>
    <t>17877719707</t>
  </si>
  <si>
    <t>31014650115621698</t>
  </si>
  <si>
    <t>郑自明</t>
  </si>
  <si>
    <t>43122619820718513X</t>
  </si>
  <si>
    <t>15707409873</t>
  </si>
  <si>
    <t>31014650115671333</t>
  </si>
  <si>
    <t>龙月爱</t>
  </si>
  <si>
    <t>433025197301031225</t>
  </si>
  <si>
    <t>17711755322</t>
  </si>
  <si>
    <t>31014650115710759</t>
  </si>
  <si>
    <t>龚检兰</t>
  </si>
  <si>
    <t>433025197301151243</t>
  </si>
  <si>
    <t>13792914631</t>
  </si>
  <si>
    <t>31014650115645199</t>
  </si>
  <si>
    <t>刘恩标</t>
  </si>
  <si>
    <t>433025196310121519</t>
  </si>
  <si>
    <t>15115204869</t>
  </si>
  <si>
    <t>31014650115742793</t>
  </si>
  <si>
    <t>433025197305211338</t>
  </si>
  <si>
    <t>湖南省怀化市麻阳苗族自治县吕家坪镇桐木村一组</t>
  </si>
  <si>
    <t>19873772172</t>
  </si>
  <si>
    <t>31014650115717007</t>
  </si>
  <si>
    <t>黄雨兴</t>
  </si>
  <si>
    <t>433025196802111552</t>
  </si>
  <si>
    <t>黄双乡大塘村大塘村一组</t>
  </si>
  <si>
    <t>湖南省怀化市麻阳苗族自治县黄桑乡大塘村一组</t>
  </si>
  <si>
    <t>13868164025</t>
  </si>
  <si>
    <t>31014650115690888</t>
  </si>
  <si>
    <t>黄雨水</t>
  </si>
  <si>
    <t>433025196809141519</t>
  </si>
  <si>
    <t>18774721426</t>
  </si>
  <si>
    <t>31014650115641332</t>
  </si>
  <si>
    <t>满延秀</t>
  </si>
  <si>
    <t>433025196908131527</t>
  </si>
  <si>
    <t>黄双乡燕溪村燕溪村一组</t>
  </si>
  <si>
    <t>湖南省怀化市麻阳苗族自治县黄桑乡燕溪村一组</t>
  </si>
  <si>
    <t>15096246631</t>
  </si>
  <si>
    <t>31014650115648702</t>
  </si>
  <si>
    <t>满伍香</t>
  </si>
  <si>
    <t>431226197311300025</t>
  </si>
  <si>
    <t>13787525211</t>
  </si>
  <si>
    <t>31014650115716842</t>
  </si>
  <si>
    <t>周呈平</t>
  </si>
  <si>
    <t>431226198001271219</t>
  </si>
  <si>
    <t>吕家坪镇山跃村山跃村六组</t>
  </si>
  <si>
    <t>湖南省怀化市麻阳苗族自治县湖南省麻阳苗族自治县吕家坪镇山跃村六组</t>
  </si>
  <si>
    <t>13874538990</t>
  </si>
  <si>
    <t>31014650115653937</t>
  </si>
  <si>
    <t>郑茂富</t>
  </si>
  <si>
    <t>433025196805031478</t>
  </si>
  <si>
    <t>吕家坪镇九曲湾村九曲湾村五组</t>
  </si>
  <si>
    <t>湖南省怀化市麻阳苗族自治县吕家坪镇九曲湾村五组</t>
  </si>
  <si>
    <t>15576977391</t>
  </si>
  <si>
    <t>31014650115839808</t>
  </si>
  <si>
    <t>欧军</t>
  </si>
  <si>
    <t>433025197511141211</t>
  </si>
  <si>
    <t>2019-11-28</t>
  </si>
  <si>
    <t>2022-11-27</t>
  </si>
  <si>
    <t>吕家坪镇吕家坪村吕家坪村五组</t>
  </si>
  <si>
    <t>湖南省怀化市麻阳苗族自治县吕家坪村五组</t>
  </si>
  <si>
    <t>18957982770</t>
  </si>
  <si>
    <t>2019/11/28</t>
  </si>
  <si>
    <t>31014650115763790</t>
  </si>
  <si>
    <t>郑代后</t>
  </si>
  <si>
    <t>433025196811101217</t>
  </si>
  <si>
    <t>吕家坪镇新屋村新屋村五组</t>
  </si>
  <si>
    <t>湖南省怀化市麻阳苗族自治县吕家坪镇新屋村五组</t>
  </si>
  <si>
    <t>17775169650</t>
  </si>
  <si>
    <t>31014650115836502</t>
  </si>
  <si>
    <t>包敦卫</t>
  </si>
  <si>
    <t>433025196701131212</t>
  </si>
  <si>
    <t>吕家坪镇姚潭村姚潭村六组</t>
  </si>
  <si>
    <t>湖南省怀化市麻阳苗族自治县吕家坪镇姚潭村六组</t>
  </si>
  <si>
    <t>15074507851</t>
  </si>
  <si>
    <t>31014650115810197</t>
  </si>
  <si>
    <t>黄海莉</t>
  </si>
  <si>
    <t>431226199902101262</t>
  </si>
  <si>
    <t>吕家坪镇茶溪村茶溪村七组</t>
  </si>
  <si>
    <t>湖南省怀化市麻阳苗族自治县吕家坪镇茶溪村七组</t>
  </si>
  <si>
    <t>15807453659</t>
  </si>
  <si>
    <t>31014650115803350</t>
  </si>
  <si>
    <t>张勇</t>
  </si>
  <si>
    <t>433025197710111250</t>
  </si>
  <si>
    <t>吕家坪镇吕家坪村吕家坪村一组</t>
  </si>
  <si>
    <t>湖南省怀化市麻阳苗族自治县吕家坪村村委会4</t>
  </si>
  <si>
    <t>15581582706</t>
  </si>
  <si>
    <t>31014650115817228</t>
  </si>
  <si>
    <t>颜学刚</t>
  </si>
  <si>
    <t>433025196610151218</t>
  </si>
  <si>
    <t>吕家坪镇塘坊村塘坊村二组</t>
  </si>
  <si>
    <t>湖南省怀化市麻阳苗族自治县塘坊村二组</t>
  </si>
  <si>
    <t>15873272508</t>
  </si>
  <si>
    <t>31014650115766101</t>
  </si>
  <si>
    <t>熊明勇</t>
  </si>
  <si>
    <t>43302519710829121X</t>
  </si>
  <si>
    <t>吕家坪镇木江溪村木江溪村五组</t>
  </si>
  <si>
    <t>湖南省怀化市麻阳苗族自治县吕家坪镇木江溪村五组</t>
  </si>
  <si>
    <t>15625662504</t>
  </si>
  <si>
    <t>31014650115811985</t>
  </si>
  <si>
    <t>张小英</t>
  </si>
  <si>
    <t>433025196902081645</t>
  </si>
  <si>
    <t>黄双乡旧县村旧县村一组</t>
  </si>
  <si>
    <t>湖南省怀化市麻阳苗族自治县旧县村一组</t>
  </si>
  <si>
    <t>14760751383</t>
  </si>
  <si>
    <t>31014650115786286</t>
  </si>
  <si>
    <t>吴正红</t>
  </si>
  <si>
    <t>431226198207261235</t>
  </si>
  <si>
    <t>吕家坪镇首座田村首座田村四组</t>
  </si>
  <si>
    <t>湖南省怀化市麻阳苗族自治县吕家坪镇首座田村四组</t>
  </si>
  <si>
    <t>13974566961</t>
  </si>
  <si>
    <t>31014650115805347</t>
  </si>
  <si>
    <t>潘碧英</t>
  </si>
  <si>
    <t>522201197005129827</t>
  </si>
  <si>
    <t>吕家坪镇山跃村山跃村一组</t>
  </si>
  <si>
    <t>湖南省怀化市麻阳苗族自治县308省道</t>
  </si>
  <si>
    <t>13868512546</t>
  </si>
  <si>
    <t>31014650115801411</t>
  </si>
  <si>
    <t>433025196407101223</t>
  </si>
  <si>
    <t>吕家坪镇九曲湾村九曲湾村一组</t>
  </si>
  <si>
    <t>湖南省怀化市麻阳苗族自治县九曲湾一组</t>
  </si>
  <si>
    <t>15111578231</t>
  </si>
  <si>
    <t>31014650115815764</t>
  </si>
  <si>
    <t>周生桥</t>
  </si>
  <si>
    <t>431226198810211232</t>
  </si>
  <si>
    <t>吕家坪镇山跃村山跃村五组</t>
  </si>
  <si>
    <t>湖南省怀化市麻阳苗族自治县山跃村五组</t>
  </si>
  <si>
    <t>15897414452</t>
  </si>
  <si>
    <t>31014650115773797</t>
  </si>
  <si>
    <t>熊生华</t>
  </si>
  <si>
    <t>433025197010111217</t>
  </si>
  <si>
    <t>吕家坪镇塘坊村塘坊村四组</t>
  </si>
  <si>
    <t>湖南省怀化市麻阳苗族自治县吕家坪镇塘坊村四组</t>
  </si>
  <si>
    <t>15574543027</t>
  </si>
  <si>
    <t>31014650115722607</t>
  </si>
  <si>
    <t>黄祥伟</t>
  </si>
  <si>
    <t>431226198110081238</t>
  </si>
  <si>
    <t>吕家坪镇吕家坪村吕家坪村二组</t>
  </si>
  <si>
    <t>湖南省怀化市麻阳苗族自治县湖南省麻阳苗族自治县吕家坪镇吕家坪村二组</t>
  </si>
  <si>
    <t>13251036819</t>
  </si>
  <si>
    <t>31014650115781460</t>
  </si>
  <si>
    <t>郑丙南</t>
  </si>
  <si>
    <t>433025197211141519</t>
  </si>
  <si>
    <t>黄双乡桂竹溪村桂竹溪村四组</t>
  </si>
  <si>
    <t>湖南省怀化市麻阳苗族自治县黄桑乡桂竹溪村四组</t>
  </si>
  <si>
    <t>13787420836</t>
  </si>
  <si>
    <t>31014650115761090</t>
  </si>
  <si>
    <t>433025196412211486</t>
  </si>
  <si>
    <t>吕家坪镇新屋村新屋村一组</t>
  </si>
  <si>
    <t>湖南省怀化市麻阳苗族自治县吕家坪镇新屋村一组</t>
  </si>
  <si>
    <t>31014650115808031</t>
  </si>
  <si>
    <t>黄家园</t>
  </si>
  <si>
    <t>431226199406195765</t>
  </si>
  <si>
    <t>18390310149</t>
  </si>
  <si>
    <t>31014650115838500</t>
  </si>
  <si>
    <t>郑云月</t>
  </si>
  <si>
    <t>433025196303091526</t>
  </si>
  <si>
    <t>黄双乡老冲村老冲村二组</t>
  </si>
  <si>
    <t>湖南省怀化市麻阳苗族自治县老冲村二组</t>
  </si>
  <si>
    <t>18207459330</t>
  </si>
  <si>
    <t>31014650115725697</t>
  </si>
  <si>
    <t>刘晓玲</t>
  </si>
  <si>
    <t>433122198305155525</t>
  </si>
  <si>
    <t>吕家坪镇姚潭村姚潭村五组</t>
  </si>
  <si>
    <t>湖南省怀化市麻阳苗族自治县姚潭村五组</t>
  </si>
  <si>
    <t>13787455501</t>
  </si>
  <si>
    <t>31014650115814056</t>
  </si>
  <si>
    <t>戚小利</t>
  </si>
  <si>
    <t>500233198411299522</t>
  </si>
  <si>
    <t>吕家坪镇山跃村山跃村二组</t>
  </si>
  <si>
    <t>湖南省怀化市麻阳苗族自治县山跃村二组</t>
  </si>
  <si>
    <t>18307450367</t>
  </si>
  <si>
    <t>31014650115776618</t>
  </si>
  <si>
    <t>433025197709041216</t>
  </si>
  <si>
    <t>吕家坪镇塘坊村塘坊村三组</t>
  </si>
  <si>
    <t>湖南省怀化市麻阳苗族自治县吕家坪镇塘坊村三组</t>
  </si>
  <si>
    <t>18944923018</t>
  </si>
  <si>
    <t>31014650115818573</t>
  </si>
  <si>
    <t>付少华</t>
  </si>
  <si>
    <t>431226198004181219</t>
  </si>
  <si>
    <t>湖南省怀化市麻阳苗族自治县湖南省麻阳苗族自治县吕家坪镇首作田村五组</t>
  </si>
  <si>
    <t>15874250812</t>
  </si>
  <si>
    <t>31014650115863285</t>
  </si>
  <si>
    <t>周小良</t>
  </si>
  <si>
    <t>433025197608031211</t>
  </si>
  <si>
    <t>吕家坪镇山跃村山跃村七组</t>
  </si>
  <si>
    <t>湖南省怀化市麻阳苗族自治县吕家坪镇山跃村七组</t>
  </si>
  <si>
    <t>18692536523</t>
  </si>
  <si>
    <t>31014650115861073</t>
  </si>
  <si>
    <t>颜学友</t>
  </si>
  <si>
    <t>433025197011121214</t>
  </si>
  <si>
    <t>吕家坪镇塘坊村塘坊村一组</t>
  </si>
  <si>
    <t>湖南省怀化市麻阳苗族自治县吕家坪镇塘坊村一组</t>
  </si>
  <si>
    <t>15874382129</t>
  </si>
  <si>
    <t>31014650115797742</t>
  </si>
  <si>
    <t>郑荣付</t>
  </si>
  <si>
    <t>433025196005051518</t>
  </si>
  <si>
    <t>黄双乡石婆田村石婆田村一组</t>
  </si>
  <si>
    <t>湖南省怀化市麻阳苗族自治县石婆田村一组</t>
  </si>
  <si>
    <t>15115249423</t>
  </si>
  <si>
    <t>31014650115850378</t>
  </si>
  <si>
    <t>郑自雨</t>
  </si>
  <si>
    <t>433025196304101511</t>
  </si>
  <si>
    <t>黄双乡石婆田村石婆田村二组</t>
  </si>
  <si>
    <t>13217452127</t>
  </si>
  <si>
    <t>31014650115770480</t>
  </si>
  <si>
    <t>43302519650102130X</t>
  </si>
  <si>
    <t>吕家坪镇九曲湾村九曲湾村十一组</t>
  </si>
  <si>
    <t>湖南省怀化市麻阳苗族自治县吕家坪镇九曲湾村十一组</t>
  </si>
  <si>
    <t>15274586865</t>
  </si>
  <si>
    <t>31014650115795202</t>
  </si>
  <si>
    <t>龚元有</t>
  </si>
  <si>
    <t>433025196904191215</t>
  </si>
  <si>
    <t>吕家坪镇首座田村首座田村一组</t>
  </si>
  <si>
    <t>湖南省怀化市麻阳苗族自治县首座田村一组</t>
  </si>
  <si>
    <t>18797557165</t>
  </si>
  <si>
    <t>31014650062891378</t>
  </si>
  <si>
    <t>刘伯年</t>
  </si>
  <si>
    <t>433025197612301210</t>
  </si>
  <si>
    <t>4.35</t>
  </si>
  <si>
    <t>2018-06-15</t>
  </si>
  <si>
    <t>2022-12-13</t>
  </si>
  <si>
    <t>吕家坪镇姚潭村姚潭村二组</t>
  </si>
  <si>
    <t>湖南省怀化市麻阳苗族自治县吕家坪镇姚潭村二组</t>
  </si>
  <si>
    <t>18273858180</t>
  </si>
  <si>
    <t>是</t>
  </si>
  <si>
    <t>2018/06/15</t>
  </si>
  <si>
    <t>31014650063172613</t>
  </si>
  <si>
    <t>433025197407281513</t>
  </si>
  <si>
    <t>2018-06-20</t>
  </si>
  <si>
    <t>2022-12-18</t>
  </si>
  <si>
    <t>湖南省怀化市麻阳苗族自治县吕家坪镇首座田村1组</t>
  </si>
  <si>
    <t>13787596805</t>
  </si>
  <si>
    <t>2018/06/20</t>
  </si>
  <si>
    <t>31014650118996392</t>
  </si>
  <si>
    <t>邹自伟</t>
  </si>
  <si>
    <t>431226198209121535</t>
  </si>
  <si>
    <t>2019-12-20</t>
  </si>
  <si>
    <t>2022-12-19</t>
  </si>
  <si>
    <t>黄双乡旧县村</t>
  </si>
  <si>
    <t>18890662075</t>
  </si>
  <si>
    <t>2019/12/20</t>
  </si>
  <si>
    <t>31014650064281327</t>
  </si>
  <si>
    <t>刘四香</t>
  </si>
  <si>
    <t>433025196904021224</t>
  </si>
  <si>
    <t>2018-07-04</t>
  </si>
  <si>
    <t>2023-01-01</t>
  </si>
  <si>
    <t>13467949821</t>
  </si>
  <si>
    <t>2018/07/04</t>
  </si>
  <si>
    <t>31014650064233054</t>
  </si>
  <si>
    <t>郑远刚</t>
  </si>
  <si>
    <t>433025197511291519</t>
  </si>
  <si>
    <t>2018-07-03</t>
  </si>
  <si>
    <t>2023-01-02</t>
  </si>
  <si>
    <t>黄双乡军田村军田村一组</t>
  </si>
  <si>
    <t>湖南省怀化市麻阳苗族自治县黄桑乡军田村一组</t>
  </si>
  <si>
    <t>18244840703</t>
  </si>
  <si>
    <t>2018/07/03</t>
  </si>
  <si>
    <t>31014650064399394</t>
  </si>
  <si>
    <t>张震</t>
  </si>
  <si>
    <t>433025196809261510</t>
  </si>
  <si>
    <t>2018-07-06</t>
  </si>
  <si>
    <t>2023-01-03</t>
  </si>
  <si>
    <t>湖南省怀化市麻阳苗族自治县黄桑乡旧县村一组</t>
  </si>
  <si>
    <t>13787564098</t>
  </si>
  <si>
    <t>2018/07/06</t>
  </si>
  <si>
    <t>31014650064597884</t>
  </si>
  <si>
    <t>张昌龙</t>
  </si>
  <si>
    <t>433025196904151512</t>
  </si>
  <si>
    <t>2018-07-09</t>
  </si>
  <si>
    <t>2023-01-08</t>
  </si>
  <si>
    <t>13337254935</t>
  </si>
  <si>
    <t>2018/07/09</t>
  </si>
  <si>
    <t>31014650272602811</t>
  </si>
  <si>
    <t>刘峰</t>
  </si>
  <si>
    <t>431226198403202179</t>
  </si>
  <si>
    <t>1,000.00</t>
  </si>
  <si>
    <t>2022-01-10</t>
  </si>
  <si>
    <t>2023-01-10</t>
  </si>
  <si>
    <t>龙国卿</t>
  </si>
  <si>
    <t>黄双乡黄桑村黄桑村一组</t>
  </si>
  <si>
    <t>18474557505</t>
  </si>
  <si>
    <t>2022/01/10</t>
  </si>
  <si>
    <t>浮动利率</t>
  </si>
  <si>
    <t>70.00</t>
  </si>
  <si>
    <t>31014650273998979</t>
  </si>
  <si>
    <t>2,000.00</t>
  </si>
  <si>
    <t>2022-01-14</t>
  </si>
  <si>
    <t>2023-01-14</t>
  </si>
  <si>
    <t>2022/01/14</t>
  </si>
  <si>
    <t>31014650123016205</t>
  </si>
  <si>
    <t>433025196509031211</t>
  </si>
  <si>
    <t>2020-01-16</t>
  </si>
  <si>
    <t>2023-01-15</t>
  </si>
  <si>
    <t>吕家坪镇向阳村</t>
  </si>
  <si>
    <t>湖南省怀化市麻阳苗族自治县吕家坪镇向阳村四组</t>
  </si>
  <si>
    <t>18274525184</t>
  </si>
  <si>
    <t>2020/01/16</t>
  </si>
  <si>
    <t>31014650274970576</t>
  </si>
  <si>
    <t>2022-01-18</t>
  </si>
  <si>
    <t>2023-01-18</t>
  </si>
  <si>
    <t>2022/01/18</t>
  </si>
  <si>
    <t>31014650275093604</t>
  </si>
  <si>
    <t>31014650130209424</t>
  </si>
  <si>
    <t>郑阳春</t>
  </si>
  <si>
    <t>433025196810211510</t>
  </si>
  <si>
    <t>2020-03-20</t>
  </si>
  <si>
    <t>2023-03-20</t>
  </si>
  <si>
    <t>黄双乡观察村</t>
  </si>
  <si>
    <t>湖南省怀化市麻阳苗族自治县黄桑乡镇观察村一组</t>
  </si>
  <si>
    <t>13723856972</t>
  </si>
  <si>
    <t>2020/03/20</t>
  </si>
  <si>
    <t>31014650297995299</t>
  </si>
  <si>
    <t>2022-04-13</t>
  </si>
  <si>
    <t>2023-04-13</t>
  </si>
  <si>
    <t>2022/04/13</t>
  </si>
  <si>
    <t>31014650135241771</t>
  </si>
  <si>
    <t>刘青兰</t>
  </si>
  <si>
    <t>433025196704121722</t>
  </si>
  <si>
    <t>30,000.00</t>
  </si>
  <si>
    <t>2020-04-20</t>
  </si>
  <si>
    <t>2023-04-19</t>
  </si>
  <si>
    <t>黄双乡黄桑村</t>
  </si>
  <si>
    <t>17873886911</t>
  </si>
  <si>
    <t>2020/04/20</t>
  </si>
  <si>
    <t>31014650135499731</t>
  </si>
  <si>
    <t>433025198010211271</t>
  </si>
  <si>
    <t>40,000.00</t>
  </si>
  <si>
    <t>2020-04-21</t>
  </si>
  <si>
    <t>2023-04-21</t>
  </si>
  <si>
    <t>湖南省怀化市麻阳苗族自治县塘坊村四组</t>
  </si>
  <si>
    <t>15074541561</t>
  </si>
  <si>
    <t>2020/04/21</t>
  </si>
  <si>
    <t>31014650135686878</t>
  </si>
  <si>
    <t>郑远好</t>
  </si>
  <si>
    <t>433025196903151510</t>
  </si>
  <si>
    <t>2020-04-22</t>
  </si>
  <si>
    <t>2023-04-22</t>
  </si>
  <si>
    <t>13787525038</t>
  </si>
  <si>
    <t>2020/04/22</t>
  </si>
  <si>
    <t>31014650136677125</t>
  </si>
  <si>
    <t>欧安来</t>
  </si>
  <si>
    <t>433025196909021215</t>
  </si>
  <si>
    <t>2020-04-28</t>
  </si>
  <si>
    <t>2023-04-28</t>
  </si>
  <si>
    <t>吕家坪镇姚潭村姚潭村一组</t>
  </si>
  <si>
    <t>湖南省怀化市麻阳苗族自治县吕家坪镇姚潭村一组</t>
  </si>
  <si>
    <t>17374561780</t>
  </si>
  <si>
    <t>2020/04/28</t>
  </si>
  <si>
    <t>31014650302829274</t>
  </si>
  <si>
    <t>11,000.00</t>
  </si>
  <si>
    <t>2022-04-30</t>
  </si>
  <si>
    <t>2023-04-30</t>
  </si>
  <si>
    <t>2022/04/30</t>
  </si>
  <si>
    <t>31014650303314978</t>
  </si>
  <si>
    <t>5,000.00</t>
  </si>
  <si>
    <t>2022-05-02</t>
  </si>
  <si>
    <t>2023-05-02</t>
  </si>
  <si>
    <t>2022/05/02</t>
  </si>
  <si>
    <t>31014650209452202</t>
  </si>
  <si>
    <t>黄金</t>
  </si>
  <si>
    <t>431226198710261515</t>
  </si>
  <si>
    <t>2021-05-07</t>
  </si>
  <si>
    <t>2023-05-07</t>
  </si>
  <si>
    <t>黄双乡大塘村</t>
  </si>
  <si>
    <t>19974531151</t>
  </si>
  <si>
    <t>2021/05/07</t>
  </si>
  <si>
    <t>31014650138523321</t>
  </si>
  <si>
    <t>431226198603061235</t>
  </si>
  <si>
    <t>2020-05-08</t>
  </si>
  <si>
    <t>湖南省怀化市麻阳苗族自治县206县道</t>
  </si>
  <si>
    <t>15111584311</t>
  </si>
  <si>
    <t>2020/05/08</t>
  </si>
  <si>
    <t>31014650138565248</t>
  </si>
  <si>
    <t>郑云山</t>
  </si>
  <si>
    <t>433025196803161658</t>
  </si>
  <si>
    <t>湖南省怀化市麻阳苗族自治县燕溪村村委会1组</t>
  </si>
  <si>
    <t>13430583750</t>
  </si>
  <si>
    <t>31014650139089118</t>
  </si>
  <si>
    <t>郑国华</t>
  </si>
  <si>
    <t>43302519720906151X</t>
  </si>
  <si>
    <t>2020-05-11</t>
  </si>
  <si>
    <t>2023-05-11</t>
  </si>
  <si>
    <t>黄双乡黄坪村黄坪村四组</t>
  </si>
  <si>
    <t>湖南省怀化市麻阳苗族自治县湖南省麻阳苗族自治县黄双乡黄坪四组</t>
  </si>
  <si>
    <t>13238550712</t>
  </si>
  <si>
    <t>2020/05/11</t>
  </si>
  <si>
    <t>31014650139071949</t>
  </si>
  <si>
    <t>张青平</t>
  </si>
  <si>
    <t>433025197004241517</t>
  </si>
  <si>
    <t>黄双乡观察村观察村一组</t>
  </si>
  <si>
    <t>湖南省怀化市麻阳苗族自治县观察村村委会1组</t>
  </si>
  <si>
    <t>18257149836</t>
  </si>
  <si>
    <t>31014650141624541</t>
  </si>
  <si>
    <t>向桂田</t>
  </si>
  <si>
    <t>431226199312121511</t>
  </si>
  <si>
    <t>2020-05-26</t>
  </si>
  <si>
    <t>2023-05-25</t>
  </si>
  <si>
    <t>黄双乡岩湾村</t>
  </si>
  <si>
    <t>湖南省怀化市麻阳苗族自治县黄桑乡岩湾村</t>
  </si>
  <si>
    <t>13799214872</t>
  </si>
  <si>
    <t>2020/05/26</t>
  </si>
  <si>
    <t>31014650143553927</t>
  </si>
  <si>
    <t>张青早</t>
  </si>
  <si>
    <t>43302519640228151X</t>
  </si>
  <si>
    <t>2020-06-05</t>
  </si>
  <si>
    <t>2023-06-05</t>
  </si>
  <si>
    <t>黄双乡空石溪村</t>
  </si>
  <si>
    <t>湖南省怀化市麻阳苗族自治县黄桑乡空石溪村一组</t>
  </si>
  <si>
    <t>15211517637</t>
  </si>
  <si>
    <t>2020/06/05</t>
  </si>
  <si>
    <t>31014650143545496</t>
  </si>
  <si>
    <t>郑自好</t>
  </si>
  <si>
    <t>43122619710512151X</t>
  </si>
  <si>
    <t>15580642238</t>
  </si>
  <si>
    <t>31014650143528844</t>
  </si>
  <si>
    <t>张健</t>
  </si>
  <si>
    <t>433025198203051753</t>
  </si>
  <si>
    <t>黄双乡空石溪村空石溪村一组</t>
  </si>
  <si>
    <t>18274550689</t>
  </si>
  <si>
    <t>31014650313223035</t>
  </si>
  <si>
    <t>2022-06-06</t>
  </si>
  <si>
    <t>2023-06-06</t>
  </si>
  <si>
    <t>2022/06/06</t>
  </si>
  <si>
    <t>31014650313224039</t>
  </si>
  <si>
    <t>31014650313227381</t>
  </si>
  <si>
    <t>10,000.00</t>
  </si>
  <si>
    <t>31014650313226762</t>
  </si>
  <si>
    <t>4,000.00</t>
  </si>
  <si>
    <t>31014650341240557</t>
  </si>
  <si>
    <t>2022-09-06</t>
  </si>
  <si>
    <t>2023-06-08</t>
  </si>
  <si>
    <t>2022/09/06</t>
  </si>
  <si>
    <t>31014650143897299</t>
  </si>
  <si>
    <t>郑圣松</t>
  </si>
  <si>
    <t>431226198305191517</t>
  </si>
  <si>
    <t>2020-06-08</t>
  </si>
  <si>
    <t>黄双乡空石溪村空石溪村二组</t>
  </si>
  <si>
    <t>湖南省怀化市麻阳苗族自治县石溪村二组</t>
  </si>
  <si>
    <t>18874575562</t>
  </si>
  <si>
    <t>2020/06/08</t>
  </si>
  <si>
    <t>31014650352824776</t>
  </si>
  <si>
    <t>2022-10-16</t>
  </si>
  <si>
    <t>2023-06-12</t>
  </si>
  <si>
    <t>2022/10/16</t>
  </si>
  <si>
    <t>31014650315691580</t>
  </si>
  <si>
    <t>2022-06-14</t>
  </si>
  <si>
    <t>2023-06-14</t>
  </si>
  <si>
    <t>2022/06/14</t>
  </si>
  <si>
    <t>31014650145610657</t>
  </si>
  <si>
    <t>黄泽荣</t>
  </si>
  <si>
    <t>433025196406211519</t>
  </si>
  <si>
    <t>2020-06-17</t>
  </si>
  <si>
    <t>2023-06-15</t>
  </si>
  <si>
    <t>黄双乡石婆田村石婆田村六组</t>
  </si>
  <si>
    <t>湖南省怀化市麻阳苗族自治县湖南省麻阳苗族自治县吕家坪镇石婆田村六组</t>
  </si>
  <si>
    <t>18152721970</t>
  </si>
  <si>
    <t>2020/06/17</t>
  </si>
  <si>
    <t>31014650145638312</t>
  </si>
  <si>
    <t>张建来</t>
  </si>
  <si>
    <t>431226199504220995</t>
  </si>
  <si>
    <t>2023-06-17</t>
  </si>
  <si>
    <t>黄双乡老冲村老冲村三组</t>
  </si>
  <si>
    <t>湖南省怀化市麻阳苗族自治县黄桑乡老冲村三组</t>
  </si>
  <si>
    <t>18569754447</t>
  </si>
  <si>
    <t>31014650145676017</t>
  </si>
  <si>
    <t>郑小伍</t>
  </si>
  <si>
    <t>431281198209060829</t>
  </si>
  <si>
    <t>湖南省怀化市麻阳苗族自治县吕家坪镇居委会</t>
  </si>
  <si>
    <t>15115249311</t>
  </si>
  <si>
    <t>31014650146506043</t>
  </si>
  <si>
    <t>郑鹏富</t>
  </si>
  <si>
    <t>43122619850806151X</t>
  </si>
  <si>
    <t>2020-06-22</t>
  </si>
  <si>
    <t>2023-06-22</t>
  </si>
  <si>
    <t>15080876910</t>
  </si>
  <si>
    <t>2020/06/22</t>
  </si>
  <si>
    <t>31014650146834155</t>
  </si>
  <si>
    <t>黄雨刚</t>
  </si>
  <si>
    <t>433025197201071510</t>
  </si>
  <si>
    <t>2020-06-23</t>
  </si>
  <si>
    <t>2023-06-23</t>
  </si>
  <si>
    <t>黄双乡石婆田村石婆田村五组</t>
  </si>
  <si>
    <t>湖南省怀化市麻阳苗族自治县石婆田村五组</t>
  </si>
  <si>
    <t>15367561061</t>
  </si>
  <si>
    <t>2020/06/23</t>
  </si>
  <si>
    <t>31014650147176512</t>
  </si>
  <si>
    <t>张慧萍</t>
  </si>
  <si>
    <t>43302319730716582X</t>
  </si>
  <si>
    <t>2020-06-25</t>
  </si>
  <si>
    <t>2023-06-24</t>
  </si>
  <si>
    <t>19848127233</t>
  </si>
  <si>
    <t>2020/06/25</t>
  </si>
  <si>
    <t>31014650329280143</t>
  </si>
  <si>
    <t>2022-07-28</t>
  </si>
  <si>
    <t>2023-06-27</t>
  </si>
  <si>
    <t>2022/07/28</t>
  </si>
  <si>
    <t>31014650330656329</t>
  </si>
  <si>
    <t>3,000.00</t>
  </si>
  <si>
    <t>2022-08-02</t>
  </si>
  <si>
    <t>2023-07-02</t>
  </si>
  <si>
    <t>2022/08/02</t>
  </si>
  <si>
    <t>31014650323464568</t>
  </si>
  <si>
    <t>2022-07-08</t>
  </si>
  <si>
    <t>2023-07-08</t>
  </si>
  <si>
    <t>2022/07/08</t>
  </si>
  <si>
    <t>31014650333454659</t>
  </si>
  <si>
    <t>2022-08-12</t>
  </si>
  <si>
    <t>2023-07-11</t>
  </si>
  <si>
    <t>2022/08/12</t>
  </si>
  <si>
    <t>31014650151314887</t>
  </si>
  <si>
    <t>郑益松</t>
  </si>
  <si>
    <t>43122619830629151X</t>
  </si>
  <si>
    <t>2020-07-17</t>
  </si>
  <si>
    <t>2023-07-16</t>
  </si>
  <si>
    <t>19186753905</t>
  </si>
  <si>
    <t>2020/07/17</t>
  </si>
  <si>
    <t>31014650152736182</t>
  </si>
  <si>
    <t>刘杰</t>
  </si>
  <si>
    <t>433025197601061514</t>
  </si>
  <si>
    <t>2020-07-25</t>
  </si>
  <si>
    <t>2023-07-24</t>
  </si>
  <si>
    <t>18569762563</t>
  </si>
  <si>
    <t>2020/07/25</t>
  </si>
  <si>
    <t>31014650155094923</t>
  </si>
  <si>
    <t>王道亮</t>
  </si>
  <si>
    <t>431226198805120619</t>
  </si>
  <si>
    <t>2020-08-07</t>
  </si>
  <si>
    <t>2023-08-06</t>
  </si>
  <si>
    <t>黄双乡湖池村</t>
  </si>
  <si>
    <t>18274567855</t>
  </si>
  <si>
    <t>2020/08/07</t>
  </si>
  <si>
    <t>31014650155386199</t>
  </si>
  <si>
    <t>郑小菊</t>
  </si>
  <si>
    <t>433025196811101225</t>
  </si>
  <si>
    <t>2020-08-09</t>
  </si>
  <si>
    <t>2023-08-08</t>
  </si>
  <si>
    <t>湖南省怀化市麻阳苗族自治县吕家坪镇木江溪村5组</t>
  </si>
  <si>
    <t>17674538031</t>
  </si>
  <si>
    <t>2020/08/09</t>
  </si>
  <si>
    <t>31014650155618633</t>
  </si>
  <si>
    <t>郑云涛</t>
  </si>
  <si>
    <t>431226199007081517</t>
  </si>
  <si>
    <t>2020-08-10</t>
  </si>
  <si>
    <t>2023-08-09</t>
  </si>
  <si>
    <t>黄双乡石婆田村石婆田村三组</t>
  </si>
  <si>
    <t>湖南省怀化市麻阳苗族自治县黄桑乡石婆田村三组</t>
  </si>
  <si>
    <t>18307452234</t>
  </si>
  <si>
    <t>2020/08/10</t>
  </si>
  <si>
    <t>31014650156599311</t>
  </si>
  <si>
    <t>郑阳军</t>
  </si>
  <si>
    <t>433025196306051511</t>
  </si>
  <si>
    <t>2020-08-16</t>
  </si>
  <si>
    <t>2023-08-15</t>
  </si>
  <si>
    <t>黄双乡河洛村河洛村二组</t>
  </si>
  <si>
    <t>湖南省怀化市麻阳苗族自治县黄桑乡河洛村二组</t>
  </si>
  <si>
    <t>15807415607</t>
  </si>
  <si>
    <t>2020/08/16</t>
  </si>
  <si>
    <t>31014650157128487</t>
  </si>
  <si>
    <t>郑青珍</t>
  </si>
  <si>
    <t>433025196410281528</t>
  </si>
  <si>
    <t>2020-08-19</t>
  </si>
  <si>
    <t>2023-08-19</t>
  </si>
  <si>
    <t>14760751657</t>
  </si>
  <si>
    <t>2020/08/19</t>
  </si>
  <si>
    <t>31014650157114349</t>
  </si>
  <si>
    <t>欧雪华</t>
  </si>
  <si>
    <t>433025197401301229</t>
  </si>
  <si>
    <t>黄双乡亲爱村亲爱村一组</t>
  </si>
  <si>
    <t>湖南省怀化市麻阳苗族自治县黄桑乡亲爱村一组</t>
  </si>
  <si>
    <t>18774753551</t>
  </si>
  <si>
    <t>31014650157352179</t>
  </si>
  <si>
    <t>郑流元</t>
  </si>
  <si>
    <t>433025197612041519</t>
  </si>
  <si>
    <t>2020-08-20</t>
  </si>
  <si>
    <t>2023-08-20</t>
  </si>
  <si>
    <t>黄双乡黄坪村黄坪村二组</t>
  </si>
  <si>
    <t>湖南省怀化市麻阳苗族自治县湖南省麻阳苗族自治县黄双乡黄坪村二组</t>
  </si>
  <si>
    <t>18273841508</t>
  </si>
  <si>
    <t>2020/08/20</t>
  </si>
  <si>
    <t>31014650158773912</t>
  </si>
  <si>
    <t>颜茂</t>
  </si>
  <si>
    <t>431226199004201210</t>
  </si>
  <si>
    <t>2020-08-27</t>
  </si>
  <si>
    <t>2023-08-27</t>
  </si>
  <si>
    <t>18692510181</t>
  </si>
  <si>
    <t>2020/08/27</t>
  </si>
  <si>
    <t>31014650159958722</t>
  </si>
  <si>
    <t>郑长水</t>
  </si>
  <si>
    <t>433025197511191518</t>
  </si>
  <si>
    <t>2020-09-02</t>
  </si>
  <si>
    <t>2023-09-02</t>
  </si>
  <si>
    <t>黄双乡燕溪村燕溪村四组</t>
  </si>
  <si>
    <t>湖南省怀化市麻阳苗族自治县黄桑乡燕溪村四组</t>
  </si>
  <si>
    <t>18692519850</t>
  </si>
  <si>
    <t>2020/09/02</t>
  </si>
  <si>
    <t>31014650160868880</t>
  </si>
  <si>
    <t>黄煜俊</t>
  </si>
  <si>
    <t>431226198712151539</t>
  </si>
  <si>
    <t>2020-09-07</t>
  </si>
  <si>
    <t>2023-09-07</t>
  </si>
  <si>
    <t>黄双乡湖池村湖池村八组</t>
  </si>
  <si>
    <t>湖南省怀化市麻阳苗族自治县黄桑乡湖池村八组</t>
  </si>
  <si>
    <t>15096245512</t>
  </si>
  <si>
    <t>2020/09/07</t>
  </si>
  <si>
    <t>31014650162087974</t>
  </si>
  <si>
    <t>433025197309221517</t>
  </si>
  <si>
    <t>2020-09-14</t>
  </si>
  <si>
    <t>2023-09-14</t>
  </si>
  <si>
    <t>17886982157</t>
  </si>
  <si>
    <t>2020/09/14</t>
  </si>
  <si>
    <t>31014650162141683</t>
  </si>
  <si>
    <t>郑贵华</t>
  </si>
  <si>
    <t>431226198010151518</t>
  </si>
  <si>
    <t>黄双乡河洛村</t>
  </si>
  <si>
    <t>13677455998</t>
  </si>
  <si>
    <t>31014650163861134</t>
  </si>
  <si>
    <t>431226198010101254</t>
  </si>
  <si>
    <t>2020-09-23</t>
  </si>
  <si>
    <t>2023-09-23</t>
  </si>
  <si>
    <t>13467997986</t>
  </si>
  <si>
    <t>2020/09/23</t>
  </si>
  <si>
    <t>31014650164073742</t>
  </si>
  <si>
    <t>刘勤</t>
  </si>
  <si>
    <t>433122198506085543</t>
  </si>
  <si>
    <t>2020-09-24</t>
  </si>
  <si>
    <t>2023-09-24</t>
  </si>
  <si>
    <t>黄双乡老冲村老冲村一组</t>
  </si>
  <si>
    <t>湖南省怀化市麻阳苗族自治县湖南省麻阳苗族自治县黄桑乡老冲村一组</t>
  </si>
  <si>
    <t>15115270330</t>
  </si>
  <si>
    <t>2020/09/24</t>
  </si>
  <si>
    <t>31014650163992633</t>
  </si>
  <si>
    <t>邹桂香</t>
  </si>
  <si>
    <t>431226198208241527</t>
  </si>
  <si>
    <t>黄双乡湖池村湖池村二组</t>
  </si>
  <si>
    <t>湖南省怀化市麻阳苗族自治县黄桑乡湖池村二组</t>
  </si>
  <si>
    <t>15096233287</t>
  </si>
  <si>
    <t>31014650163984156</t>
  </si>
  <si>
    <t>胡定清</t>
  </si>
  <si>
    <t>433025196602201537</t>
  </si>
  <si>
    <t>18244847282</t>
  </si>
  <si>
    <t>31014650164041619</t>
  </si>
  <si>
    <t>黄前芬</t>
  </si>
  <si>
    <t>431226198407251517</t>
  </si>
  <si>
    <t>黄双乡岩湾村岩湾村一组</t>
  </si>
  <si>
    <t>15111533643</t>
  </si>
  <si>
    <t>31014650163951889</t>
  </si>
  <si>
    <t>向春红</t>
  </si>
  <si>
    <t>431226198401041527</t>
  </si>
  <si>
    <t>黄双乡岩湾村岩湾村五组</t>
  </si>
  <si>
    <t>湖南省怀化市麻阳苗族自治县黄桑乡岩湾村五组</t>
  </si>
  <si>
    <t>18174247093</t>
  </si>
  <si>
    <t>31014650164072455</t>
  </si>
  <si>
    <t>黄泽恒</t>
  </si>
  <si>
    <t>433025196303011514</t>
  </si>
  <si>
    <t>黄双乡亲爱村亲爱村二组</t>
  </si>
  <si>
    <t>湖南省怀化市麻阳苗族自治县黄桑乡亲爱村村委会2组</t>
  </si>
  <si>
    <t>18774782321</t>
  </si>
  <si>
    <t>31014650164020166</t>
  </si>
  <si>
    <t>郑春桃</t>
  </si>
  <si>
    <t>431226198910051520</t>
  </si>
  <si>
    <t>湖南省怀化市麻阳苗族自治县黄桑乡黄坪村四组</t>
  </si>
  <si>
    <t>19918525570</t>
  </si>
  <si>
    <t>31014650163970164</t>
  </si>
  <si>
    <t>周好莲</t>
  </si>
  <si>
    <t>433025196804051223</t>
  </si>
  <si>
    <t>湖南省怀化市麻阳苗族自治县吕家坪镇首座田村一组</t>
  </si>
  <si>
    <t>13172570347</t>
  </si>
  <si>
    <t>31014650164049017</t>
  </si>
  <si>
    <t>黄梅花</t>
  </si>
  <si>
    <t>433025196308211523</t>
  </si>
  <si>
    <t>黄双乡河洛村河洛村四组</t>
  </si>
  <si>
    <t>湖南省怀化市麻阳苗族自治县黄桑乡河洛村四组</t>
  </si>
  <si>
    <t>15211517591</t>
  </si>
  <si>
    <t>31014650164020462</t>
  </si>
  <si>
    <t>黄民兰</t>
  </si>
  <si>
    <t>431226198412191299</t>
  </si>
  <si>
    <t>吕家坪镇向阳村向阳村十一组</t>
  </si>
  <si>
    <t>湖南省怀化市麻阳苗族自治县吕家坪镇向阳村十一组</t>
  </si>
  <si>
    <t>14760786587</t>
  </si>
  <si>
    <t>31014650163986448</t>
  </si>
  <si>
    <t>张湘移</t>
  </si>
  <si>
    <t>433025196911211536</t>
  </si>
  <si>
    <t>黄双乡观察村观察村五组</t>
  </si>
  <si>
    <t>湖南省怀化市麻阳苗族自治县观察村村委会5组</t>
  </si>
  <si>
    <t>14760751402</t>
  </si>
  <si>
    <t>31014650164013783</t>
  </si>
  <si>
    <t>郑光艮</t>
  </si>
  <si>
    <t>433025196108051510</t>
  </si>
  <si>
    <t>黄双乡郑家潭村郑家潭村三组</t>
  </si>
  <si>
    <t>湖南省怀化市麻阳苗族自治县黄桑乡郑家潭村三组</t>
  </si>
  <si>
    <t>15874581946</t>
  </si>
  <si>
    <t>31014650163977954</t>
  </si>
  <si>
    <t>郑荣改</t>
  </si>
  <si>
    <t>433025197110251516</t>
  </si>
  <si>
    <t>黄双乡郑家潭村郑家潭村六组</t>
  </si>
  <si>
    <t>湖南省怀化市麻阳苗族自治县郑家潭村村委会6组</t>
  </si>
  <si>
    <t>13874539585</t>
  </si>
  <si>
    <t>31014650164101625</t>
  </si>
  <si>
    <t>黄呈洪</t>
  </si>
  <si>
    <t>433025196809061594</t>
  </si>
  <si>
    <t>黄双乡亲爱村亲爱村五组</t>
  </si>
  <si>
    <t>湖南省怀化市麻阳苗族自治县黄桑乡亲爱村五组</t>
  </si>
  <si>
    <t>18692504203</t>
  </si>
  <si>
    <t>31014650164026124</t>
  </si>
  <si>
    <t>张子香</t>
  </si>
  <si>
    <t>433025197210151600</t>
  </si>
  <si>
    <t>黄双乡旧县村旧县村五组</t>
  </si>
  <si>
    <t>湖南省怀化市麻阳苗族自治县黄桑乡旧县村五组</t>
  </si>
  <si>
    <t>18074582521</t>
  </si>
  <si>
    <t>31014650163944566</t>
  </si>
  <si>
    <t>黄四清</t>
  </si>
  <si>
    <t>433025196603201213</t>
  </si>
  <si>
    <t>15115270830</t>
  </si>
  <si>
    <t>31014650164092619</t>
  </si>
  <si>
    <t>张银</t>
  </si>
  <si>
    <t>431226199507221520</t>
  </si>
  <si>
    <t>13738755138</t>
  </si>
  <si>
    <t>31014650164026384</t>
  </si>
  <si>
    <t>熊振强</t>
  </si>
  <si>
    <t>431226199011021218</t>
  </si>
  <si>
    <t>湖南省怀化市麻阳苗族自治县木江溪村村委会3</t>
  </si>
  <si>
    <t>15211511215</t>
  </si>
  <si>
    <t>31014650164055305</t>
  </si>
  <si>
    <t>郑阳帆</t>
  </si>
  <si>
    <t>431226198611141518</t>
  </si>
  <si>
    <t>黄双乡梓木冲村梓木冲村二组</t>
  </si>
  <si>
    <t>湖南省怀化市麻阳苗族自治县黄桑乡桂竹溪村七组</t>
  </si>
  <si>
    <t>15274523283</t>
  </si>
  <si>
    <t>31014650164044542</t>
  </si>
  <si>
    <t>龚艮香</t>
  </si>
  <si>
    <t>433025196501161548</t>
  </si>
  <si>
    <t>湖南省怀化市麻阳苗族自治县黄桑乡大塘村四组</t>
  </si>
  <si>
    <t>14786528392</t>
  </si>
  <si>
    <t>31014650164077146</t>
  </si>
  <si>
    <t>罗祖成</t>
  </si>
  <si>
    <t>43302519650602151X</t>
  </si>
  <si>
    <t>15096232978</t>
  </si>
  <si>
    <t>31014650164040456</t>
  </si>
  <si>
    <t>包建文</t>
  </si>
  <si>
    <t>43302519791016121X</t>
  </si>
  <si>
    <t>湖南省怀化市麻阳苗族自治县姚潭村村委会6</t>
  </si>
  <si>
    <t>15115204018</t>
  </si>
  <si>
    <t>31014650164036766</t>
  </si>
  <si>
    <t>胡小清</t>
  </si>
  <si>
    <t>433025197101121285</t>
  </si>
  <si>
    <t>吕家坪镇太平溪村太平溪村二组</t>
  </si>
  <si>
    <t>湖南省怀化市麻阳苗族自治县吕家坪镇太平溪村二组</t>
  </si>
  <si>
    <t>13787525302</t>
  </si>
  <si>
    <t>31014650164061396</t>
  </si>
  <si>
    <t>郑流良</t>
  </si>
  <si>
    <t>433025197001021615</t>
  </si>
  <si>
    <t>黄双乡军田村军田村四组</t>
  </si>
  <si>
    <t>湖南省怀化市麻阳苗族自治县黄桑乡军田村四组</t>
  </si>
  <si>
    <t>15774205261</t>
  </si>
  <si>
    <t>31014650164046276</t>
  </si>
  <si>
    <t>向茂林</t>
  </si>
  <si>
    <t>433025196303081598</t>
  </si>
  <si>
    <t>13107151193</t>
  </si>
  <si>
    <t>31014650164033006</t>
  </si>
  <si>
    <t>向玉山</t>
  </si>
  <si>
    <t>433025197607100035</t>
  </si>
  <si>
    <t>黄双乡岩湾村岩湾村九组</t>
  </si>
  <si>
    <t>湖南省怀化市麻阳苗族自治县黄桑乡岩湾村九组</t>
  </si>
  <si>
    <t>13487405925</t>
  </si>
  <si>
    <t>31014650164051796</t>
  </si>
  <si>
    <t>刘鸿斌</t>
  </si>
  <si>
    <t>433025197108181512</t>
  </si>
  <si>
    <t>湖南省怀化市麻阳苗族自治县黄桑乡梓木冲村五组</t>
  </si>
  <si>
    <t>15825674798</t>
  </si>
  <si>
    <t>31014650164047496</t>
  </si>
  <si>
    <t>郑华锋</t>
  </si>
  <si>
    <t>433025197301151534</t>
  </si>
  <si>
    <t>黄双乡军田村军田村五组</t>
  </si>
  <si>
    <t>湖南省怀化市麻阳苗族自治县军田村村委会5组</t>
  </si>
  <si>
    <t>15874567640</t>
  </si>
  <si>
    <t>31014650164056137</t>
  </si>
  <si>
    <t>周宗秀</t>
  </si>
  <si>
    <t>43122619841211121X</t>
  </si>
  <si>
    <t>湖南省怀化市麻阳苗族自治县吕家坪镇山跃村六组</t>
  </si>
  <si>
    <t>18797555116</t>
  </si>
  <si>
    <t>31014650164016615</t>
  </si>
  <si>
    <t>黄民本</t>
  </si>
  <si>
    <t>433025197704291371</t>
  </si>
  <si>
    <t>吕家坪镇茶溪村茶溪村十组</t>
  </si>
  <si>
    <t>湖南省怀化市麻阳苗族自治县吕家坪镇茶溪村10组</t>
  </si>
  <si>
    <t>18774561548</t>
  </si>
  <si>
    <t>31014650164001574</t>
  </si>
  <si>
    <t>郑红霞</t>
  </si>
  <si>
    <t>431226198708231544</t>
  </si>
  <si>
    <t>湖南省怀化市麻阳苗族自治县黄桑乡黄双村一组</t>
  </si>
  <si>
    <t>13538156732</t>
  </si>
  <si>
    <t>31014650164250703</t>
  </si>
  <si>
    <t>黄恩雄</t>
  </si>
  <si>
    <t>431226197007240013</t>
  </si>
  <si>
    <t>2020-09-25</t>
  </si>
  <si>
    <t>2023-09-25</t>
  </si>
  <si>
    <t>黄双乡亲爱村亲爱村四组</t>
  </si>
  <si>
    <t>湖南省怀化市麻阳苗族自治县亲爱村村委会4组</t>
  </si>
  <si>
    <t>19873782367</t>
  </si>
  <si>
    <t>2020/09/25</t>
  </si>
  <si>
    <t>31014650164176023</t>
  </si>
  <si>
    <t>郑云元</t>
  </si>
  <si>
    <t>43122619741008177X</t>
  </si>
  <si>
    <t>湖南省怀化市麻阳苗族自治县黄双乡空石溪村二组</t>
  </si>
  <si>
    <t>13974567962</t>
  </si>
  <si>
    <t>31014650164245284</t>
  </si>
  <si>
    <t>黄松香</t>
  </si>
  <si>
    <t>433025196105101607</t>
  </si>
  <si>
    <t>黄双乡黄桑村黄桑村二组</t>
  </si>
  <si>
    <t>湖南省怀化市麻阳苗族自治县黄桑乡黄双村二组</t>
  </si>
  <si>
    <t>18374529273</t>
  </si>
  <si>
    <t>31014650164196108</t>
  </si>
  <si>
    <t>黄泽彬</t>
  </si>
  <si>
    <t>433025197610101514</t>
  </si>
  <si>
    <t>湖南省怀化市麻阳苗族自治县黄桑乡石婆田村六组</t>
  </si>
  <si>
    <t>17816298589</t>
  </si>
  <si>
    <t>31014650164188926</t>
  </si>
  <si>
    <t>黄清香</t>
  </si>
  <si>
    <t>433025196511181585</t>
  </si>
  <si>
    <t>13638456680</t>
  </si>
  <si>
    <t>31014650167118864</t>
  </si>
  <si>
    <t>满延亮</t>
  </si>
  <si>
    <t>433025196810261219</t>
  </si>
  <si>
    <t>2020-10-12</t>
  </si>
  <si>
    <t>2023-10-12</t>
  </si>
  <si>
    <t>吕家坪镇首座田村首座田村三组</t>
  </si>
  <si>
    <t>湖南省怀化市麻阳苗族自治县吕家坪镇首座田村三组</t>
  </si>
  <si>
    <t>17374562692</t>
  </si>
  <si>
    <t>2020/10/12</t>
  </si>
  <si>
    <t>31014650167162278</t>
  </si>
  <si>
    <t>吴正兴</t>
  </si>
  <si>
    <t>433025197209011213</t>
  </si>
  <si>
    <t>湖南省怀化市麻阳苗族自治县首座田村村委会4</t>
  </si>
  <si>
    <t>15307457260</t>
  </si>
  <si>
    <t>31014650167186426</t>
  </si>
  <si>
    <t>邓刚清</t>
  </si>
  <si>
    <t>433025197511301211</t>
  </si>
  <si>
    <t>湖南省怀化市麻阳苗族自治县山跃村村委会1</t>
  </si>
  <si>
    <t>18874720599</t>
  </si>
  <si>
    <t>31014650167171442</t>
  </si>
  <si>
    <t>李道顺</t>
  </si>
  <si>
    <t>433025196505161211</t>
  </si>
  <si>
    <t>吕家坪镇向阳村向阳村八组</t>
  </si>
  <si>
    <t>湖南省怀化市麻阳苗族自治县向阳村村委会8</t>
  </si>
  <si>
    <t>15526108583</t>
  </si>
  <si>
    <t>31014650167186302</t>
  </si>
  <si>
    <t>欧红桂</t>
  </si>
  <si>
    <t>431226200205191448</t>
  </si>
  <si>
    <t>吕家坪镇木江溪村</t>
  </si>
  <si>
    <t>16674546223</t>
  </si>
  <si>
    <t>31014650167104044</t>
  </si>
  <si>
    <t>向冬梅</t>
  </si>
  <si>
    <t>431226198204200023</t>
  </si>
  <si>
    <t>吕家坪镇太平溪村</t>
  </si>
  <si>
    <t>18307453155</t>
  </si>
  <si>
    <t>31014650167099258</t>
  </si>
  <si>
    <t>郑茂海</t>
  </si>
  <si>
    <t>433025197308061216</t>
  </si>
  <si>
    <t>15111550998</t>
  </si>
  <si>
    <t>31014650167203410</t>
  </si>
  <si>
    <t>滕召碧</t>
  </si>
  <si>
    <t>431226198201174026</t>
  </si>
  <si>
    <t>吕家坪镇首座田村首座田村二组</t>
  </si>
  <si>
    <t>18374513604</t>
  </si>
  <si>
    <t>31014650167172173</t>
  </si>
  <si>
    <t>郑得爱</t>
  </si>
  <si>
    <t>433025196903291214</t>
  </si>
  <si>
    <t>18797593762</t>
  </si>
  <si>
    <t>31014650167155828</t>
  </si>
  <si>
    <t>邓吉全</t>
  </si>
  <si>
    <t>43302519651005121X</t>
  </si>
  <si>
    <t>湖南省怀化市麻阳苗族自治县山跃村村委会4</t>
  </si>
  <si>
    <t>19918575535</t>
  </si>
  <si>
    <t>31014650167165280</t>
  </si>
  <si>
    <t>欧自伟</t>
  </si>
  <si>
    <t>433025197911071259</t>
  </si>
  <si>
    <t>13467451692</t>
  </si>
  <si>
    <t>31014650167197530</t>
  </si>
  <si>
    <t>黄帆</t>
  </si>
  <si>
    <t>431226199009071291</t>
  </si>
  <si>
    <t>15580685585</t>
  </si>
  <si>
    <t>31014650167158400</t>
  </si>
  <si>
    <t>包解</t>
  </si>
  <si>
    <t>433025197203081210</t>
  </si>
  <si>
    <t>17670430904</t>
  </si>
  <si>
    <t>31014650167168509</t>
  </si>
  <si>
    <t>黄青</t>
  </si>
  <si>
    <t>433025197308121223</t>
  </si>
  <si>
    <t>湖南省怀化市麻阳苗族自治县吕家坪镇吕家坪村五组</t>
  </si>
  <si>
    <t>18474550012</t>
  </si>
  <si>
    <t>31014650167125316</t>
  </si>
  <si>
    <t>莫春霞</t>
  </si>
  <si>
    <t>433025197612011360</t>
  </si>
  <si>
    <t>15115181423</t>
  </si>
  <si>
    <t>31014650167110897</t>
  </si>
  <si>
    <t>张建要</t>
  </si>
  <si>
    <t>433025196604281227</t>
  </si>
  <si>
    <t>15096233727</t>
  </si>
  <si>
    <t>31014650167163373</t>
  </si>
  <si>
    <t>刘海英</t>
  </si>
  <si>
    <t>433025197407051240</t>
  </si>
  <si>
    <t>15074595946</t>
  </si>
  <si>
    <t>31014650167099032</t>
  </si>
  <si>
    <t>郑祖良</t>
  </si>
  <si>
    <t>433025197104081215</t>
  </si>
  <si>
    <t>18774587497</t>
  </si>
  <si>
    <t>31014650167284990</t>
  </si>
  <si>
    <t>邓刚兵</t>
  </si>
  <si>
    <t>433025197109121212</t>
  </si>
  <si>
    <t>2020-10-13</t>
  </si>
  <si>
    <t>2023-10-13</t>
  </si>
  <si>
    <t>湖南省怀化市麻阳苗族自治县吕家坪镇山跃村一组</t>
  </si>
  <si>
    <t>13787599375</t>
  </si>
  <si>
    <t>2020/10/13</t>
  </si>
  <si>
    <t>31014650167300683</t>
  </si>
  <si>
    <t>欧秀清</t>
  </si>
  <si>
    <t>433025196908131228</t>
  </si>
  <si>
    <t>吕家坪镇吕家坪村</t>
  </si>
  <si>
    <t>湖南省怀化市麻阳苗族自治县吕家坪镇吕家坪村二组</t>
  </si>
  <si>
    <t>18274549121</t>
  </si>
  <si>
    <t>31014650167606282</t>
  </si>
  <si>
    <t>黄雨俊</t>
  </si>
  <si>
    <t>433025197205241513</t>
  </si>
  <si>
    <t>2020-10-14</t>
  </si>
  <si>
    <t>2023-10-14</t>
  </si>
  <si>
    <t>黄双乡亲爱村亲爱村三组</t>
  </si>
  <si>
    <t>湖南省怀化市麻阳苗族自治县黄桑乡亲爱村三组</t>
  </si>
  <si>
    <t>17886981181</t>
  </si>
  <si>
    <t>2020/10/14</t>
  </si>
  <si>
    <t>31014650167607843</t>
  </si>
  <si>
    <t>黄前清</t>
  </si>
  <si>
    <t>433025196501101510</t>
  </si>
  <si>
    <t>15074507108</t>
  </si>
  <si>
    <t>31014650167605449</t>
  </si>
  <si>
    <t>黄泽强</t>
  </si>
  <si>
    <t>433025197309291515</t>
  </si>
  <si>
    <t>14760751788</t>
  </si>
  <si>
    <t>31014650167590338</t>
  </si>
  <si>
    <t>黄小平</t>
  </si>
  <si>
    <t>431226198204231559</t>
  </si>
  <si>
    <t>湖南省怀化市麻阳苗族自治县黄桑乡亲爱村二组</t>
  </si>
  <si>
    <t>18874533666</t>
  </si>
  <si>
    <t>31014650167594117</t>
  </si>
  <si>
    <t>黄雨江</t>
  </si>
  <si>
    <t>433025197210171513</t>
  </si>
  <si>
    <t>湖南省怀化市麻阳苗族自治县黄桑乡亲爱村村委会4组</t>
  </si>
  <si>
    <t>15974043745</t>
  </si>
  <si>
    <t>31014650167695900</t>
  </si>
  <si>
    <t>向鱼</t>
  </si>
  <si>
    <t>431226198012201515</t>
  </si>
  <si>
    <t>2020-10-15</t>
  </si>
  <si>
    <t>2023-10-15</t>
  </si>
  <si>
    <t>黄双乡湖池村湖池村九组</t>
  </si>
  <si>
    <t>湖南省怀化市麻阳苗族自治县黄桑乡湖池村九组</t>
  </si>
  <si>
    <t>19974560038</t>
  </si>
  <si>
    <t>2020/10/15</t>
  </si>
  <si>
    <t>31014650167666774</t>
  </si>
  <si>
    <t>郑福旺</t>
  </si>
  <si>
    <t>431226198301101510</t>
  </si>
  <si>
    <t>湖南省怀化市麻阳苗族自治县黄桑乡军田村五组</t>
  </si>
  <si>
    <t>13989469667</t>
  </si>
  <si>
    <t>31014650167741493</t>
  </si>
  <si>
    <t>胡基华</t>
  </si>
  <si>
    <t>431226198212101519</t>
  </si>
  <si>
    <t>18797557660</t>
  </si>
  <si>
    <t>31014650167713862</t>
  </si>
  <si>
    <t>郑光和</t>
  </si>
  <si>
    <t>433025198001011737</t>
  </si>
  <si>
    <t>黄双乡空石溪村空石溪村四组</t>
  </si>
  <si>
    <t>湖南省怀化市麻阳苗族自治县空石溪村村委会4组</t>
  </si>
  <si>
    <t>15807415365</t>
  </si>
  <si>
    <t>31014650167723916</t>
  </si>
  <si>
    <t>刘萍</t>
  </si>
  <si>
    <t>431226198202101523</t>
  </si>
  <si>
    <t>黄双乡大塘村大塘村二组</t>
  </si>
  <si>
    <t>湖南省怀化市麻阳苗族自治县黄桑乡大塘村二组</t>
  </si>
  <si>
    <t>17872976835</t>
  </si>
  <si>
    <t>31014650167704052</t>
  </si>
  <si>
    <t>郑光水</t>
  </si>
  <si>
    <t>431226198201041637</t>
  </si>
  <si>
    <t>湖南省怀化市麻阳苗族自治县黄桑乡空石溪村四组</t>
  </si>
  <si>
    <t>15874567398</t>
  </si>
  <si>
    <t>31014650167680915</t>
  </si>
  <si>
    <t>张建长</t>
  </si>
  <si>
    <t>433025197002011590</t>
  </si>
  <si>
    <t>黄双乡岩湾村岩湾村三组</t>
  </si>
  <si>
    <t>湖南省怀化市麻阳苗族自治县黄桑乡岩湾村三组</t>
  </si>
  <si>
    <t>18774728191</t>
  </si>
  <si>
    <t>31014650167718157</t>
  </si>
  <si>
    <t>张青后</t>
  </si>
  <si>
    <t>433025196401181517</t>
  </si>
  <si>
    <t>13974560851</t>
  </si>
  <si>
    <t>31014650167930116</t>
  </si>
  <si>
    <t>吴玉香</t>
  </si>
  <si>
    <t>433025196308061529</t>
  </si>
  <si>
    <t>2020-10-16</t>
  </si>
  <si>
    <t>2023-10-16</t>
  </si>
  <si>
    <t>黄双乡石婆田村石婆田村四组</t>
  </si>
  <si>
    <t>湖南省怀化市麻阳苗族自治县黄桑乡石婆田村四组</t>
  </si>
  <si>
    <t>15607457085</t>
  </si>
  <si>
    <t>2020/10/16</t>
  </si>
  <si>
    <t>31014650167952710</t>
  </si>
  <si>
    <t>郑阳通</t>
  </si>
  <si>
    <t>431226198601211519</t>
  </si>
  <si>
    <t>湖南省怀化市麻阳苗族自治县黄桑乡石婆田村四祖</t>
  </si>
  <si>
    <t>17665645065</t>
  </si>
  <si>
    <t>31014650167904277</t>
  </si>
  <si>
    <t>郑绍华</t>
  </si>
  <si>
    <t>43122619860120153X</t>
  </si>
  <si>
    <t>湖南省怀化市麻阳苗族自治县黄桑乡石婆田村二组</t>
  </si>
  <si>
    <t>15158630458</t>
  </si>
  <si>
    <t>31014650167923631</t>
  </si>
  <si>
    <t>郑代早</t>
  </si>
  <si>
    <t>431226198707091519</t>
  </si>
  <si>
    <t>黄双乡空石溪村空石溪村五组</t>
  </si>
  <si>
    <t>湖南省怀化市麻阳苗族自治县黄桑乡空石溪村五组</t>
  </si>
  <si>
    <t>18529796979</t>
  </si>
  <si>
    <t>31014650167943488</t>
  </si>
  <si>
    <t>黄泽小</t>
  </si>
  <si>
    <t>433025197312271515</t>
  </si>
  <si>
    <t>13707452309</t>
  </si>
  <si>
    <t>31014650167911285</t>
  </si>
  <si>
    <t>刘晓英</t>
  </si>
  <si>
    <t>433025197301051525</t>
  </si>
  <si>
    <t>黄双乡空石溪村空石溪村三组</t>
  </si>
  <si>
    <t>湖南省怀化市麻阳苗族自治县黄桑乡空石溪村三组</t>
  </si>
  <si>
    <t>15115249049</t>
  </si>
  <si>
    <t>31014650168629016</t>
  </si>
  <si>
    <t>郑阳慧</t>
  </si>
  <si>
    <t>433025197608041516</t>
  </si>
  <si>
    <t>2020-10-20</t>
  </si>
  <si>
    <t>2023-10-20</t>
  </si>
  <si>
    <t>黄双乡黄桑村黄桑村三组</t>
  </si>
  <si>
    <t>湖南省怀化市麻阳苗族自治县黄双乡黄桑村三组</t>
  </si>
  <si>
    <t>18797556411</t>
  </si>
  <si>
    <t>2020/10/20</t>
  </si>
  <si>
    <t>31014650169959622</t>
  </si>
  <si>
    <t>郑晓晓</t>
  </si>
  <si>
    <t>431226198912101536</t>
  </si>
  <si>
    <t>2020-10-28</t>
  </si>
  <si>
    <t>2023-10-28</t>
  </si>
  <si>
    <t>18458449032</t>
  </si>
  <si>
    <t>2020/10/28</t>
  </si>
  <si>
    <t>31014650171180983</t>
  </si>
  <si>
    <t>熊振方</t>
  </si>
  <si>
    <t>433025198110111235</t>
  </si>
  <si>
    <t>2020-11-03</t>
  </si>
  <si>
    <t>2023-11-03</t>
  </si>
  <si>
    <t>吕家坪镇木江溪村木江溪村二组</t>
  </si>
  <si>
    <t>湖南省怀化市麻阳苗族自治县吕家坪镇木江溪村三组</t>
  </si>
  <si>
    <t>13467957492</t>
  </si>
  <si>
    <t>2020/11/03</t>
  </si>
  <si>
    <t>31014650171103736</t>
  </si>
  <si>
    <t>郑圣伟</t>
  </si>
  <si>
    <t>431226198108291519</t>
  </si>
  <si>
    <t>湖南省怀化市麻阳苗族自治县黄桑乡空石溪村二组</t>
  </si>
  <si>
    <t>15897429306</t>
  </si>
  <si>
    <t>31014650171715820</t>
  </si>
  <si>
    <t>向美兰</t>
  </si>
  <si>
    <t>433025197401031548</t>
  </si>
  <si>
    <t>2020-11-06</t>
  </si>
  <si>
    <t>2023-11-06</t>
  </si>
  <si>
    <t>14760709306</t>
  </si>
  <si>
    <t>2020/11/06</t>
  </si>
  <si>
    <t>31014650171831948</t>
  </si>
  <si>
    <t>郑云移</t>
  </si>
  <si>
    <t>43302519640404151X</t>
  </si>
  <si>
    <t>2020-11-07</t>
  </si>
  <si>
    <t>2023-11-07</t>
  </si>
  <si>
    <t>13787576093</t>
  </si>
  <si>
    <t>2020/11/07</t>
  </si>
  <si>
    <t>31014650171858712</t>
  </si>
  <si>
    <t>433025197608201217</t>
  </si>
  <si>
    <t>18674519212</t>
  </si>
  <si>
    <t>31014650172168308</t>
  </si>
  <si>
    <t>郑云军</t>
  </si>
  <si>
    <t>433025197207051510</t>
  </si>
  <si>
    <t>2020-11-09</t>
  </si>
  <si>
    <t>2023-11-09</t>
  </si>
  <si>
    <t>黄双乡石婆田村</t>
  </si>
  <si>
    <t>17267017360</t>
  </si>
  <si>
    <t>2020/11/09</t>
  </si>
  <si>
    <t>31014650172362190</t>
  </si>
  <si>
    <t>张青伟</t>
  </si>
  <si>
    <t>433025197510051513</t>
  </si>
  <si>
    <t>2020-11-10</t>
  </si>
  <si>
    <t>2023-11-10</t>
  </si>
  <si>
    <t>湖南省怀化市麻阳苗族自治县桑乡空石溪村一组</t>
  </si>
  <si>
    <t>19891927683</t>
  </si>
  <si>
    <t>2020/11/10</t>
  </si>
  <si>
    <t>31014650174647800</t>
  </si>
  <si>
    <t>张湘文</t>
  </si>
  <si>
    <t>433025197408061539</t>
  </si>
  <si>
    <t>16,000.00</t>
  </si>
  <si>
    <t>2020-11-23</t>
  </si>
  <si>
    <t>2023-11-23</t>
  </si>
  <si>
    <t>18374538836</t>
  </si>
  <si>
    <t>2020/11/23</t>
  </si>
  <si>
    <t>31014650260005374</t>
  </si>
  <si>
    <t>刘明湘</t>
  </si>
  <si>
    <t>433025196310151232</t>
  </si>
  <si>
    <t>2021-11-26</t>
  </si>
  <si>
    <t>2023-11-26</t>
  </si>
  <si>
    <t>吕家坪镇木江溪村木江溪村三组</t>
  </si>
  <si>
    <t>15526193863</t>
  </si>
  <si>
    <t>2021/11/26</t>
  </si>
  <si>
    <t>-30.00</t>
  </si>
  <si>
    <t>31014650176424133</t>
  </si>
  <si>
    <t>郑祖勇</t>
  </si>
  <si>
    <t>43122619860809153X</t>
  </si>
  <si>
    <t>2020-12-02</t>
  </si>
  <si>
    <t>2023-12-02</t>
  </si>
  <si>
    <t>15111538869</t>
  </si>
  <si>
    <t>2020/12/02</t>
  </si>
  <si>
    <t>31014650177508078</t>
  </si>
  <si>
    <t>431226198505061215</t>
  </si>
  <si>
    <t>2020-12-08</t>
  </si>
  <si>
    <t>2023-12-08</t>
  </si>
  <si>
    <t>湖南省怀化市麻阳苗族自治县吕家坪镇山跃村五组</t>
  </si>
  <si>
    <t>15224118626</t>
  </si>
  <si>
    <t>2020/12/08</t>
  </si>
  <si>
    <t>31014650177859469</t>
  </si>
  <si>
    <t>张伟</t>
  </si>
  <si>
    <t>431226199212101513</t>
  </si>
  <si>
    <t>2020-12-09</t>
  </si>
  <si>
    <t>2023-12-09</t>
  </si>
  <si>
    <t>黄双乡军田村</t>
  </si>
  <si>
    <t>湖南省怀化市麻阳苗族自治县黄桑乡军田村三组</t>
  </si>
  <si>
    <t>18244849527</t>
  </si>
  <si>
    <t>2020/12/09</t>
  </si>
  <si>
    <t>31014650178090309</t>
  </si>
  <si>
    <t>431226196712031351</t>
  </si>
  <si>
    <t>2020-12-10</t>
  </si>
  <si>
    <t>2023-12-10</t>
  </si>
  <si>
    <t>15692751506</t>
  </si>
  <si>
    <t>2020/12/10</t>
  </si>
  <si>
    <t>31014650178312143</t>
  </si>
  <si>
    <t>433025197303121224</t>
  </si>
  <si>
    <t>2020-12-11</t>
  </si>
  <si>
    <t>2023-12-11</t>
  </si>
  <si>
    <t>湖南省怀化市麻阳苗族自治县吕家坪镇山跃村二组</t>
  </si>
  <si>
    <t>18574589732</t>
  </si>
  <si>
    <t>2020/12/11</t>
  </si>
  <si>
    <t>31014650179266885</t>
  </si>
  <si>
    <t>黄生有</t>
  </si>
  <si>
    <t>433025197303221217</t>
  </si>
  <si>
    <t>2020-12-16</t>
  </si>
  <si>
    <t>2023-12-16</t>
  </si>
  <si>
    <t>18390378128</t>
  </si>
  <si>
    <t>2020/12/16</t>
  </si>
  <si>
    <t>31014650179164544</t>
  </si>
  <si>
    <t>433025197505271212</t>
  </si>
  <si>
    <t>湖南省怀化市麻阳苗族自治县吕家坪镇姚潭村五组</t>
  </si>
  <si>
    <t>13507402308</t>
  </si>
  <si>
    <t>31014650179374437</t>
  </si>
  <si>
    <t>邓传林</t>
  </si>
  <si>
    <t>431226198902151230</t>
  </si>
  <si>
    <t>2020-12-17</t>
  </si>
  <si>
    <t>2023-12-17</t>
  </si>
  <si>
    <t>15096254565</t>
  </si>
  <si>
    <t>2020/12/17</t>
  </si>
  <si>
    <t>31014650180330687</t>
  </si>
  <si>
    <t>郑远春</t>
  </si>
  <si>
    <t>431226198106051511</t>
  </si>
  <si>
    <t>2020-12-22</t>
  </si>
  <si>
    <t>2023-12-21</t>
  </si>
  <si>
    <t>15274532908</t>
  </si>
  <si>
    <t>2020/12/22</t>
  </si>
  <si>
    <t>31014650180225903</t>
  </si>
  <si>
    <t>刘明书</t>
  </si>
  <si>
    <t>433025198304161513</t>
  </si>
  <si>
    <t>2020-12-21</t>
  </si>
  <si>
    <t>2-关注</t>
  </si>
  <si>
    <t>湖南省怀化市麻阳苗族自治县黄桑乡梓木冲村二组</t>
  </si>
  <si>
    <t>18797633409</t>
  </si>
  <si>
    <t>2020/12/21</t>
  </si>
  <si>
    <t>31014650180403681</t>
  </si>
  <si>
    <t>郑阳群</t>
  </si>
  <si>
    <t>43302519751024151X</t>
  </si>
  <si>
    <t>2023-12-22</t>
  </si>
  <si>
    <t>17267016522</t>
  </si>
  <si>
    <t>31014650180765563</t>
  </si>
  <si>
    <t>郑远平</t>
  </si>
  <si>
    <t>433025197401161510</t>
  </si>
  <si>
    <t>2020-12-24</t>
  </si>
  <si>
    <t>2023-12-24</t>
  </si>
  <si>
    <t>17857980955</t>
  </si>
  <si>
    <t>2020/12/24</t>
  </si>
  <si>
    <t>31014650182315669</t>
  </si>
  <si>
    <t>黄民贡</t>
  </si>
  <si>
    <t>433025197209101251</t>
  </si>
  <si>
    <t>2020-12-31</t>
  </si>
  <si>
    <t>2023-12-31</t>
  </si>
  <si>
    <t>吕家坪镇茶溪村茶溪村八组</t>
  </si>
  <si>
    <t>湖南省怀化市麻阳苗族自治县吕家坪镇茶溪村八组</t>
  </si>
  <si>
    <t>15111552672</t>
  </si>
  <si>
    <t>2020/12/31</t>
  </si>
  <si>
    <t>31014650182289456</t>
  </si>
  <si>
    <t>433025197907151213</t>
  </si>
  <si>
    <t>17769280271</t>
  </si>
  <si>
    <t>31014650205709127</t>
  </si>
  <si>
    <t>龚彬</t>
  </si>
  <si>
    <t>431226198309061218</t>
  </si>
  <si>
    <t>20,000.00</t>
  </si>
  <si>
    <t>2021-04-20</t>
  </si>
  <si>
    <t>2024-04-20</t>
  </si>
  <si>
    <t>湖南省怀化市麻阳苗族自治县吕家坪镇首座田村二组</t>
  </si>
  <si>
    <t>18874575343</t>
  </si>
  <si>
    <t>2021/04/20</t>
  </si>
  <si>
    <t>31014650358463223</t>
  </si>
  <si>
    <t>熊小兰</t>
  </si>
  <si>
    <t>433025197609021242</t>
  </si>
  <si>
    <t>4</t>
  </si>
  <si>
    <t>2022-11-05</t>
  </si>
  <si>
    <t>2024-05-05</t>
  </si>
  <si>
    <t>18397312608</t>
  </si>
  <si>
    <t>2022/11/05</t>
  </si>
  <si>
    <t>31014650211316152</t>
  </si>
  <si>
    <t>付万炳</t>
  </si>
  <si>
    <t>433025197407061211</t>
  </si>
  <si>
    <t>2021-05-15</t>
  </si>
  <si>
    <t>2024-05-14</t>
  </si>
  <si>
    <t>向晶</t>
  </si>
  <si>
    <t>湖南省怀化市麻阳苗族自治县吕家坪镇首座田村5组</t>
  </si>
  <si>
    <t>13677322912</t>
  </si>
  <si>
    <t>2021/05/15</t>
  </si>
  <si>
    <t>31014650217736181</t>
  </si>
  <si>
    <t>吴正锋</t>
  </si>
  <si>
    <t>433025198002291291</t>
  </si>
  <si>
    <t>2021-06-11</t>
  </si>
  <si>
    <t>2024-06-11</t>
  </si>
  <si>
    <t>湖南省怀化市麻阳苗族自治县首座田村四组</t>
  </si>
  <si>
    <t>15111003525</t>
  </si>
  <si>
    <t>2021/06/11</t>
  </si>
  <si>
    <t>31014650224588520</t>
  </si>
  <si>
    <t>张青高</t>
  </si>
  <si>
    <t>433025196801171756</t>
  </si>
  <si>
    <t>2021-07-07</t>
  </si>
  <si>
    <t>2024-07-05</t>
  </si>
  <si>
    <t>13874422682</t>
  </si>
  <si>
    <t>2021/07/07</t>
  </si>
  <si>
    <t>31014650225178341</t>
  </si>
  <si>
    <t>张龙轻</t>
  </si>
  <si>
    <t>433025196608041511</t>
  </si>
  <si>
    <t>2021-07-09</t>
  </si>
  <si>
    <t>2024-07-08</t>
  </si>
  <si>
    <t>黄双乡旧县村旧县村二组</t>
  </si>
  <si>
    <t>湖南省怀化市麻阳苗族自治县旧县村村委会2组</t>
  </si>
  <si>
    <t>18390392963</t>
  </si>
  <si>
    <t>2021/07/09</t>
  </si>
  <si>
    <t>31014650258033826</t>
  </si>
  <si>
    <t>李松青</t>
  </si>
  <si>
    <t>43312219900906552X</t>
  </si>
  <si>
    <t>2021-11-18</t>
  </si>
  <si>
    <t>2024-11-18</t>
  </si>
  <si>
    <t>18174582315</t>
  </si>
  <si>
    <t>2021/11/18</t>
  </si>
  <si>
    <t>31014650258131041</t>
  </si>
  <si>
    <t>熊小平</t>
  </si>
  <si>
    <t>43302519720429121X</t>
  </si>
  <si>
    <t>湖南省怀化市麻阳苗族自治县木江溪村村委会5</t>
  </si>
  <si>
    <t>17858655070</t>
  </si>
  <si>
    <t>31014650258030020</t>
  </si>
  <si>
    <t>郭小英</t>
  </si>
  <si>
    <t>433025196303151242</t>
  </si>
  <si>
    <t>吕家坪镇新屋村新屋村四组</t>
  </si>
  <si>
    <t>湖南省怀化市麻阳苗族自治县吕家坪镇新屋村四组</t>
  </si>
  <si>
    <t>18374568125</t>
  </si>
  <si>
    <t>31014650258074320</t>
  </si>
  <si>
    <t>包小英</t>
  </si>
  <si>
    <t>43312219831020554X</t>
  </si>
  <si>
    <t>湖南省怀化市麻阳苗族自治县吕家坪镇首座田村</t>
  </si>
  <si>
    <t>18174554853</t>
  </si>
  <si>
    <t>31014650258158484</t>
  </si>
  <si>
    <t>欧家剑</t>
  </si>
  <si>
    <t>433025197009241217</t>
  </si>
  <si>
    <t>吕家坪镇太平溪村太平溪村四组</t>
  </si>
  <si>
    <t>湖南省怀化市麻阳苗族自治县吕家坪镇太平溪村四组</t>
  </si>
  <si>
    <t>15096245311</t>
  </si>
  <si>
    <t>31014650258144324</t>
  </si>
  <si>
    <t>郑俊艺</t>
  </si>
  <si>
    <t>433025197804011314</t>
  </si>
  <si>
    <t>13566731643</t>
  </si>
  <si>
    <t>31014650258152856</t>
  </si>
  <si>
    <t>黄民云</t>
  </si>
  <si>
    <t>433025197402131276</t>
  </si>
  <si>
    <t>吕家坪镇向阳村向阳村三组</t>
  </si>
  <si>
    <t>湖南省怀化市麻阳苗族自治县吕家坪镇向阳坡村三组</t>
  </si>
  <si>
    <t>18620948015</t>
  </si>
  <si>
    <t>31014650258136265</t>
  </si>
  <si>
    <t>王江容</t>
  </si>
  <si>
    <t>433025197312281246</t>
  </si>
  <si>
    <t>吕家坪镇九曲湾村九曲湾村十二组</t>
  </si>
  <si>
    <t>湖南省怀化市麻阳苗族自治县湖南省麻阳苗族自治县吕家坪镇九曲湾村</t>
  </si>
  <si>
    <t>13574575787</t>
  </si>
  <si>
    <t>31014650258121623</t>
  </si>
  <si>
    <t>郑小妹</t>
  </si>
  <si>
    <t>433025197809241522</t>
  </si>
  <si>
    <t>吕家坪镇山跃村山跃村三组</t>
  </si>
  <si>
    <t>15580682115</t>
  </si>
  <si>
    <t>31014650258044432</t>
  </si>
  <si>
    <t>熊生怀</t>
  </si>
  <si>
    <t>433025197210281210</t>
  </si>
  <si>
    <t>18890662093</t>
  </si>
  <si>
    <t>31014650258061344</t>
  </si>
  <si>
    <t>郑祖满</t>
  </si>
  <si>
    <t>433025197404271213</t>
  </si>
  <si>
    <t>吕家坪镇桐木村桐木村三组</t>
  </si>
  <si>
    <t>湖南省怀化市麻阳苗族自治县吕家坪镇桐木村三组</t>
  </si>
  <si>
    <t>15274368417</t>
  </si>
  <si>
    <t>31014650258321791</t>
  </si>
  <si>
    <t>张喜香</t>
  </si>
  <si>
    <t>433025196306081542</t>
  </si>
  <si>
    <t>2021-11-19</t>
  </si>
  <si>
    <t>2024-11-19</t>
  </si>
  <si>
    <t>15211538187</t>
  </si>
  <si>
    <t>2021/11/19</t>
  </si>
  <si>
    <t>31014650258361053</t>
  </si>
  <si>
    <t>郑云刚</t>
  </si>
  <si>
    <t>433025197201131536</t>
  </si>
  <si>
    <t>13543929743</t>
  </si>
  <si>
    <t>31014650258379582</t>
  </si>
  <si>
    <t>黄玉红</t>
  </si>
  <si>
    <t>433025197812281541</t>
  </si>
  <si>
    <t>黄双乡湖池村湖池村六组</t>
  </si>
  <si>
    <t>13427933010</t>
  </si>
  <si>
    <t>31014650258286846</t>
  </si>
  <si>
    <t>郑生成</t>
  </si>
  <si>
    <t>433025197003171510</t>
  </si>
  <si>
    <t>15074530885</t>
  </si>
  <si>
    <t>31014650258249430</t>
  </si>
  <si>
    <t>刘庆和</t>
  </si>
  <si>
    <t>433025196708051514</t>
  </si>
  <si>
    <t>黄双乡梓木冲村梓木冲村四组</t>
  </si>
  <si>
    <t>湖南省怀化市麻阳苗族自治县黄桑乡梓木冲村四组</t>
  </si>
  <si>
    <t>13456910847</t>
  </si>
  <si>
    <t>31014650258301978</t>
  </si>
  <si>
    <t>覃满兰</t>
  </si>
  <si>
    <t>433025196509221525</t>
  </si>
  <si>
    <t>18774795910</t>
  </si>
  <si>
    <t>31014650258414676</t>
  </si>
  <si>
    <t>郑兴付</t>
  </si>
  <si>
    <t>431226198206035834</t>
  </si>
  <si>
    <t>13874546901</t>
  </si>
  <si>
    <t>31014650258263567</t>
  </si>
  <si>
    <t>包丽华</t>
  </si>
  <si>
    <t>431226198612181220</t>
  </si>
  <si>
    <t>15211592100</t>
  </si>
  <si>
    <t>31014650258316475</t>
  </si>
  <si>
    <t>张海花</t>
  </si>
  <si>
    <t>433025196703131582</t>
  </si>
  <si>
    <t>18273850051</t>
  </si>
  <si>
    <t>31014650258352844</t>
  </si>
  <si>
    <t>胡定义</t>
  </si>
  <si>
    <t>43302519690110151X</t>
  </si>
  <si>
    <t>湖南省怀化市麻阳苗族自治县湖池村村委会2组</t>
  </si>
  <si>
    <t>15576512275</t>
  </si>
  <si>
    <t>31014650258309092</t>
  </si>
  <si>
    <t>付晓林</t>
  </si>
  <si>
    <t>431226198510091312</t>
  </si>
  <si>
    <t>吕家坪镇太平溪村太平溪村七组</t>
  </si>
  <si>
    <t>湖南省怀化市麻阳苗族自治县吕家坪镇太平溪村七组</t>
  </si>
  <si>
    <t>18974532651</t>
  </si>
  <si>
    <t>31014650258267108</t>
  </si>
  <si>
    <t>张小慧</t>
  </si>
  <si>
    <t>433025196410181543</t>
  </si>
  <si>
    <t>15074541614</t>
  </si>
  <si>
    <t>31014650258365014</t>
  </si>
  <si>
    <t>熊丕兵</t>
  </si>
  <si>
    <t>431226198111181572</t>
  </si>
  <si>
    <t>湖南省怀化市麻阳苗族自治县老冲村2组</t>
  </si>
  <si>
    <t>18207451115</t>
  </si>
  <si>
    <t>31014650258293525</t>
  </si>
  <si>
    <t>黄明</t>
  </si>
  <si>
    <t>431226198410241512</t>
  </si>
  <si>
    <t>湖南省怀化市麻阳苗族自治县湖南省麻阳苗族自治县黄桑乡亲爱村四组</t>
  </si>
  <si>
    <t>15774205579</t>
  </si>
  <si>
    <t>31014650258352049</t>
  </si>
  <si>
    <t>廖要娥</t>
  </si>
  <si>
    <t>433025196408181544</t>
  </si>
  <si>
    <t>黄双乡岩湾村岩湾村七组</t>
  </si>
  <si>
    <t>湖南省怀化市麻阳苗族自治县黄桑乡岩湾村七组</t>
  </si>
  <si>
    <t>18244806237</t>
  </si>
  <si>
    <t>31014650258582471</t>
  </si>
  <si>
    <t>刘恩存</t>
  </si>
  <si>
    <t>433025196608201511</t>
  </si>
  <si>
    <t>2021-11-20</t>
  </si>
  <si>
    <t>2024-11-20</t>
  </si>
  <si>
    <t>18390333406</t>
  </si>
  <si>
    <t>2021/11/20</t>
  </si>
  <si>
    <t>31014650258573067</t>
  </si>
  <si>
    <t>刘兴明</t>
  </si>
  <si>
    <t>433025196404011599</t>
  </si>
  <si>
    <t>13617454845</t>
  </si>
  <si>
    <t>31014650258541875</t>
  </si>
  <si>
    <t>郑自缓</t>
  </si>
  <si>
    <t>43302519630828153X</t>
  </si>
  <si>
    <t>15074507740</t>
  </si>
  <si>
    <t>31014650258618433</t>
  </si>
  <si>
    <t>张建久</t>
  </si>
  <si>
    <t>433025197309171513</t>
  </si>
  <si>
    <t>黄双乡岩湾村岩湾村二组</t>
  </si>
  <si>
    <t>湖南省怀化市麻阳苗族自治县黄桑乡岩湾村二组</t>
  </si>
  <si>
    <t>17378020572</t>
  </si>
  <si>
    <t>31014650258562318</t>
  </si>
  <si>
    <t>熊付花</t>
  </si>
  <si>
    <t>431226198407041528</t>
  </si>
  <si>
    <t>黄双乡桂竹溪村桂竹溪村五组</t>
  </si>
  <si>
    <t>湖南省怀化市麻阳苗族自治县黄桑乡桂竹溪村五组</t>
  </si>
  <si>
    <t>15267180457</t>
  </si>
  <si>
    <t>31014650262545581</t>
  </si>
  <si>
    <t>张光水</t>
  </si>
  <si>
    <t>433025197201011534</t>
  </si>
  <si>
    <t>2021-12-06</t>
  </si>
  <si>
    <t>2024-12-06</t>
  </si>
  <si>
    <t>湖南省怀化市麻阳苗族自治县黄桑乡旧县村二组</t>
  </si>
  <si>
    <t>19568859528</t>
  </si>
  <si>
    <t>2021/12/06</t>
  </si>
  <si>
    <t>31014650263950291</t>
  </si>
  <si>
    <t>431226198704181236</t>
  </si>
  <si>
    <t>2021-12-10</t>
  </si>
  <si>
    <t>2024-12-10</t>
  </si>
  <si>
    <t>吕家坪镇吕家坪村吕家坪村三组</t>
  </si>
  <si>
    <t>湖南省怀化市麻阳苗族自治县吕家坪镇吕家坪村三组</t>
  </si>
  <si>
    <t>17375571372</t>
  </si>
  <si>
    <t>2021/12/10</t>
  </si>
  <si>
    <t>31014650274587163</t>
  </si>
  <si>
    <t>郑兴黑</t>
  </si>
  <si>
    <t>433025196712101510</t>
  </si>
  <si>
    <t>2022-01-17</t>
  </si>
  <si>
    <t>2025-01-17</t>
  </si>
  <si>
    <t>湖南省怀化市麻阳苗族自治县空石溪村村委会2组</t>
  </si>
  <si>
    <t>18868187109</t>
  </si>
  <si>
    <t>2022/01/17</t>
  </si>
  <si>
    <t>31014650275050615</t>
  </si>
  <si>
    <t>431226198706271219</t>
  </si>
  <si>
    <t>2025-01-18</t>
  </si>
  <si>
    <t>18374588505</t>
  </si>
  <si>
    <t>31014650311299278</t>
  </si>
  <si>
    <t>431226197410051255</t>
  </si>
  <si>
    <t>4.15</t>
  </si>
  <si>
    <t>2022-05-30</t>
  </si>
  <si>
    <t>2025-05-30</t>
  </si>
  <si>
    <t>15906486786</t>
  </si>
  <si>
    <t>2022/05/30</t>
  </si>
  <si>
    <t>31014650313860700</t>
  </si>
  <si>
    <t>黄长安</t>
  </si>
  <si>
    <t>433025197206101619</t>
  </si>
  <si>
    <t>2022-06-08</t>
  </si>
  <si>
    <t>2025-06-08</t>
  </si>
  <si>
    <t>13469328516</t>
  </si>
  <si>
    <t>2022/06/08</t>
  </si>
  <si>
    <t>31014650330680272</t>
  </si>
  <si>
    <t>刘华云</t>
  </si>
  <si>
    <t>431226198807181511</t>
  </si>
  <si>
    <t>2025-08-02</t>
  </si>
  <si>
    <t>钟林伍</t>
  </si>
  <si>
    <t>13874421199</t>
  </si>
  <si>
    <t>31014650334278716</t>
  </si>
  <si>
    <t>郑自宏</t>
  </si>
  <si>
    <t>433025197603011633</t>
  </si>
  <si>
    <t>2022-08-15</t>
  </si>
  <si>
    <t>2025-08-15</t>
  </si>
  <si>
    <t>15869920660</t>
  </si>
  <si>
    <t>2022/08/15</t>
  </si>
  <si>
    <t>31014650352436669</t>
  </si>
  <si>
    <t>郑自军</t>
  </si>
  <si>
    <t>431226198409241515</t>
  </si>
  <si>
    <t>2022-10-14</t>
  </si>
  <si>
    <t>2025-10-14</t>
  </si>
  <si>
    <t>湖南省怀化市麻阳苗族自治县军田村村委会1组</t>
  </si>
  <si>
    <t>13487550350</t>
  </si>
  <si>
    <t>2022/10/14</t>
  </si>
  <si>
    <t>31014650354416142</t>
  </si>
  <si>
    <t>郑荣伟</t>
  </si>
  <si>
    <t>431226198212101551</t>
  </si>
  <si>
    <t>2022-10-21</t>
  </si>
  <si>
    <t>2025-10-21</t>
  </si>
  <si>
    <t>湖南省怀化市麻阳苗族自治县湖南省麻阳苗族自治县黄桑乡旧县村</t>
  </si>
  <si>
    <t>15874575480</t>
  </si>
  <si>
    <t>2022/10/21</t>
  </si>
  <si>
    <t>31014650354397194</t>
  </si>
  <si>
    <t>郑云有</t>
  </si>
  <si>
    <t>433025197110201551</t>
  </si>
  <si>
    <t>黄双乡旧县村旧县村六组</t>
  </si>
  <si>
    <t>湖南省怀化市麻阳苗族自治县麻阳苗族自治县黄桑乡旧县村六组</t>
  </si>
  <si>
    <t>18874575774</t>
  </si>
  <si>
    <t>31014650354430676</t>
  </si>
  <si>
    <t>黄雨金</t>
  </si>
  <si>
    <t>433025196312021511</t>
  </si>
  <si>
    <t>19873764302</t>
  </si>
  <si>
    <t>31014650355096694</t>
  </si>
  <si>
    <t>朱慧丽</t>
  </si>
  <si>
    <t>412825198512266423</t>
  </si>
  <si>
    <t>2022-10-24</t>
  </si>
  <si>
    <t>2025-10-24</t>
  </si>
  <si>
    <t>18692540587</t>
  </si>
  <si>
    <t>2022/10/24</t>
  </si>
  <si>
    <t>31014650355442853</t>
  </si>
  <si>
    <t>黄秀芹</t>
  </si>
  <si>
    <t>43122619680311243X</t>
  </si>
  <si>
    <t>2022-10-25</t>
  </si>
  <si>
    <t>2025-10-25</t>
  </si>
  <si>
    <t>湖南省怀化市麻阳苗族自治县石婆田村村委会6组</t>
  </si>
  <si>
    <t>13874497022</t>
  </si>
  <si>
    <t>2022/10/25</t>
  </si>
  <si>
    <t>31014650355401190</t>
  </si>
  <si>
    <t>张建法</t>
  </si>
  <si>
    <t>431226198211011597</t>
  </si>
  <si>
    <t>黄双乡老冲村</t>
  </si>
  <si>
    <t>31014650355439351</t>
  </si>
  <si>
    <t>黄秀社</t>
  </si>
  <si>
    <t>433025197408171519</t>
  </si>
  <si>
    <t>17267007783</t>
  </si>
  <si>
    <t>31014650355649074</t>
  </si>
  <si>
    <t>郑建梅</t>
  </si>
  <si>
    <t>431226198804091529</t>
  </si>
  <si>
    <t>2022-10-26</t>
  </si>
  <si>
    <t>2025-10-26</t>
  </si>
  <si>
    <t>15115128691</t>
  </si>
  <si>
    <t>2022/10/26</t>
  </si>
  <si>
    <t>31014650355655113</t>
  </si>
  <si>
    <t>郑四华</t>
  </si>
  <si>
    <t>431226198212116649</t>
  </si>
  <si>
    <t>湖南省怀化市麻阳苗族自治县黄桑乡大塘村二村</t>
  </si>
  <si>
    <t>18797605306</t>
  </si>
  <si>
    <t>31014650355711577</t>
  </si>
  <si>
    <t>黄泽甲</t>
  </si>
  <si>
    <t>433025196109021516</t>
  </si>
  <si>
    <t>湖南省怀化市麻阳苗族自治县湖南省麻阳苗族自治县黄桑乡大塘村一组</t>
  </si>
  <si>
    <t>13469345590</t>
  </si>
  <si>
    <t>31014650355712082</t>
  </si>
  <si>
    <t>黄前</t>
  </si>
  <si>
    <t>431226199408221517</t>
  </si>
  <si>
    <t>31014650355682986</t>
  </si>
  <si>
    <t>黄雨移</t>
  </si>
  <si>
    <t>433025196106041511</t>
  </si>
  <si>
    <t>15973157228</t>
  </si>
  <si>
    <t>31014650355711667</t>
  </si>
  <si>
    <t>黄雨班</t>
  </si>
  <si>
    <t>43302519640524161X</t>
  </si>
  <si>
    <t>15211544876</t>
  </si>
  <si>
    <t>31014650355786713</t>
  </si>
  <si>
    <t>蒋明香</t>
  </si>
  <si>
    <t>433023198108272627</t>
  </si>
  <si>
    <t>湖南省怀化市麻阳苗族自治县吕家坪镇吕家坪村六组</t>
  </si>
  <si>
    <t>18574515575</t>
  </si>
  <si>
    <t>31014650355930349</t>
  </si>
  <si>
    <t>郑华</t>
  </si>
  <si>
    <t>433025197608051597</t>
  </si>
  <si>
    <t>2022-10-27</t>
  </si>
  <si>
    <t>2025-10-27</t>
  </si>
  <si>
    <t>黄双乡黄坪村</t>
  </si>
  <si>
    <t>15526126212</t>
  </si>
  <si>
    <t>2022/10/27</t>
  </si>
  <si>
    <t>31014650355904841</t>
  </si>
  <si>
    <t>李水珍</t>
  </si>
  <si>
    <t>433122198305080025</t>
  </si>
  <si>
    <t>吕家坪镇桐木村</t>
  </si>
  <si>
    <t>31014650355911316</t>
  </si>
  <si>
    <t>黄远消</t>
  </si>
  <si>
    <t>433025197405231213</t>
  </si>
  <si>
    <t>31014650356027970</t>
  </si>
  <si>
    <t>邹纯珍</t>
  </si>
  <si>
    <t>433025196304121520</t>
  </si>
  <si>
    <t>31014650356007318</t>
  </si>
  <si>
    <t>李德清</t>
  </si>
  <si>
    <t>43302519741211121X</t>
  </si>
  <si>
    <t>湖南省怀化市麻阳苗族自治县吕家坪镇向阳坡村八组</t>
  </si>
  <si>
    <t>31014650355993402</t>
  </si>
  <si>
    <t>黄丽琳</t>
  </si>
  <si>
    <t>431226198610121566</t>
  </si>
  <si>
    <t>湖南省怀化市麻阳苗族自治县黄桑乡黄坪村二组</t>
  </si>
  <si>
    <t>15717547296</t>
  </si>
  <si>
    <t>31014650355937356</t>
  </si>
  <si>
    <t>郑永辉</t>
  </si>
  <si>
    <t>431226199209181516</t>
  </si>
  <si>
    <t>18692529208</t>
  </si>
  <si>
    <t>31014650355960862</t>
  </si>
  <si>
    <t>范成珍</t>
  </si>
  <si>
    <t>520221198206120026</t>
  </si>
  <si>
    <t>15774296595</t>
  </si>
  <si>
    <t>31014650355963148</t>
  </si>
  <si>
    <t>郑四香</t>
  </si>
  <si>
    <t>433025197410211524</t>
  </si>
  <si>
    <t>湖南省怀化市麻阳苗族自治县黄桑乡黄坪村五组</t>
  </si>
  <si>
    <t>13789265363</t>
  </si>
  <si>
    <t>31014650355988878</t>
  </si>
  <si>
    <t>郑自贵</t>
  </si>
  <si>
    <t>433025197910201517</t>
  </si>
  <si>
    <t>31014650356065756</t>
  </si>
  <si>
    <t>刘和秀</t>
  </si>
  <si>
    <t>433025197608261789</t>
  </si>
  <si>
    <t>13874523927</t>
  </si>
  <si>
    <t>31014650355998569</t>
  </si>
  <si>
    <t>欧花寸</t>
  </si>
  <si>
    <t>43302519771109152X</t>
  </si>
  <si>
    <t>湖南省怀化市麻阳苗族自治县黄桑乡观察村五组</t>
  </si>
  <si>
    <t>18574542985</t>
  </si>
  <si>
    <t>31014650356058466</t>
  </si>
  <si>
    <t>郑移妹</t>
  </si>
  <si>
    <t>433025196404091226</t>
  </si>
  <si>
    <t>13974522069</t>
  </si>
  <si>
    <t>31014650356017688</t>
  </si>
  <si>
    <t>付小群</t>
  </si>
  <si>
    <t>431226199001017020</t>
  </si>
  <si>
    <t>15115197295</t>
  </si>
  <si>
    <t>31014650355984624</t>
  </si>
  <si>
    <t>郑国安</t>
  </si>
  <si>
    <t>431226198602286651</t>
  </si>
  <si>
    <t>13874542695</t>
  </si>
  <si>
    <t>31014650356041521</t>
  </si>
  <si>
    <t>张湘见</t>
  </si>
  <si>
    <t>433025196404291535</t>
  </si>
  <si>
    <t>13787525738</t>
  </si>
  <si>
    <t>31014650356323129</t>
  </si>
  <si>
    <t>刘小毛</t>
  </si>
  <si>
    <t>433025197508271517</t>
  </si>
  <si>
    <t>2022-10-28</t>
  </si>
  <si>
    <t>2025-10-28</t>
  </si>
  <si>
    <t>黄双乡梓木冲村梓木冲村五组</t>
  </si>
  <si>
    <t>2022/10/28</t>
  </si>
  <si>
    <t>31014650356202354</t>
  </si>
  <si>
    <t>431226198510141519</t>
  </si>
  <si>
    <t>17872960385</t>
  </si>
  <si>
    <t>31014650356241587</t>
  </si>
  <si>
    <t>黄雨前</t>
  </si>
  <si>
    <t>433025196612201514</t>
  </si>
  <si>
    <t>黄双乡亲爱村</t>
  </si>
  <si>
    <t>18273862681</t>
  </si>
  <si>
    <t>31014650356288560</t>
  </si>
  <si>
    <t>刘玉华</t>
  </si>
  <si>
    <t>433025196711221529</t>
  </si>
  <si>
    <t>湖南省怀化市麻阳苗族自治县黄桑乡郑家潭村六组</t>
  </si>
  <si>
    <t>18674592549</t>
  </si>
  <si>
    <t>31014650356349228</t>
  </si>
  <si>
    <t>郑一才</t>
  </si>
  <si>
    <t>433025196702181510</t>
  </si>
  <si>
    <t>黄双乡桂竹溪村</t>
  </si>
  <si>
    <t>31014650356329085</t>
  </si>
  <si>
    <t>陈祝青</t>
  </si>
  <si>
    <t>431226198102150942</t>
  </si>
  <si>
    <t>19974532578</t>
  </si>
  <si>
    <t>31014650356261092</t>
  </si>
  <si>
    <t>黄前伟</t>
  </si>
  <si>
    <t>433025197801121534</t>
  </si>
  <si>
    <t>31014650356187356</t>
  </si>
  <si>
    <t>郑学忠</t>
  </si>
  <si>
    <t>431226198702031517</t>
  </si>
  <si>
    <t>15874575655</t>
  </si>
  <si>
    <t>31014650356312968</t>
  </si>
  <si>
    <t>廖木莲</t>
  </si>
  <si>
    <t>433025197110041527</t>
  </si>
  <si>
    <t>18174525932</t>
  </si>
  <si>
    <t>31014650356281188</t>
  </si>
  <si>
    <t>李爱英</t>
  </si>
  <si>
    <t>433025196310131522</t>
  </si>
  <si>
    <t>湖南省怀化市麻阳苗族自治县黄桑乡石婆田村一组</t>
  </si>
  <si>
    <t>15115270035</t>
  </si>
  <si>
    <t>31014650356323561</t>
  </si>
  <si>
    <t>熊生良</t>
  </si>
  <si>
    <t>433025196907181215</t>
  </si>
  <si>
    <t>15874585719</t>
  </si>
  <si>
    <t>31014650356211494</t>
  </si>
  <si>
    <t>黄国荣</t>
  </si>
  <si>
    <t>431226199205131511</t>
  </si>
  <si>
    <t>19976844214</t>
  </si>
  <si>
    <t>31014650356256333</t>
  </si>
  <si>
    <t>刘立香</t>
  </si>
  <si>
    <t>433025196503141524</t>
  </si>
  <si>
    <t>17873885519</t>
  </si>
  <si>
    <t>31014650356247567</t>
  </si>
  <si>
    <t>张青池</t>
  </si>
  <si>
    <t>431226198101121517</t>
  </si>
  <si>
    <t>湖南省怀化市麻阳苗族自治县空石溪村村委会1组</t>
  </si>
  <si>
    <t>13787455622</t>
  </si>
  <si>
    <t>31014650356265553</t>
  </si>
  <si>
    <t>张青孟</t>
  </si>
  <si>
    <t>433025197212111733</t>
  </si>
  <si>
    <t>13874501413</t>
  </si>
  <si>
    <t>31014650356285230</t>
  </si>
  <si>
    <t>李喜英</t>
  </si>
  <si>
    <t>431226196510200348</t>
  </si>
  <si>
    <t>吕家坪镇毛家滩村</t>
  </si>
  <si>
    <t>17398704395</t>
  </si>
  <si>
    <t>31014650356334709</t>
  </si>
  <si>
    <t>郑祖文</t>
  </si>
  <si>
    <t>431226198211201534</t>
  </si>
  <si>
    <t>18257143077</t>
  </si>
  <si>
    <t>31014650356302642</t>
  </si>
  <si>
    <t>黄有菊</t>
  </si>
  <si>
    <t>433025196510201521</t>
  </si>
  <si>
    <t>黄双乡梓木冲村梓木冲村三组</t>
  </si>
  <si>
    <t>湖南省怀化市麻阳苗族自治县黄桑乡梓木冲村三组</t>
  </si>
  <si>
    <t>31014650356222406</t>
  </si>
  <si>
    <t>包昌刚</t>
  </si>
  <si>
    <t>433025196302131215</t>
  </si>
  <si>
    <t>13974574407</t>
  </si>
  <si>
    <t>31014650356163378</t>
  </si>
  <si>
    <t>郑本移</t>
  </si>
  <si>
    <t>433025197111201510</t>
  </si>
  <si>
    <t>黄双乡郑家潭村郑家潭村四组</t>
  </si>
  <si>
    <t>湖南省怀化市麻阳苗族自治县郑家潭村村委会4组</t>
  </si>
  <si>
    <t>18357159594</t>
  </si>
  <si>
    <t>31014650356307968</t>
  </si>
  <si>
    <t>黄文坤</t>
  </si>
  <si>
    <t>433025198005181530</t>
  </si>
  <si>
    <t>湖南省怀化市麻阳苗族自治县黄桑乡湖池村七组</t>
  </si>
  <si>
    <t>15874549309</t>
  </si>
  <si>
    <t>31014650356278131</t>
  </si>
  <si>
    <t>刘喜珍</t>
  </si>
  <si>
    <t>43302519630402152X</t>
  </si>
  <si>
    <t>31014650356543644</t>
  </si>
  <si>
    <t>郑自刚</t>
  </si>
  <si>
    <t>433025197701251518</t>
  </si>
  <si>
    <t>2022-10-29</t>
  </si>
  <si>
    <t>2025-10-29</t>
  </si>
  <si>
    <t>湖南省怀化市麻阳苗族自治县黄桑乡旧县村六组</t>
  </si>
  <si>
    <t>13874550127</t>
  </si>
  <si>
    <t>2022/10/29</t>
  </si>
  <si>
    <t>31014650356502867</t>
  </si>
  <si>
    <t>郑云妹</t>
  </si>
  <si>
    <t>431226198306031582</t>
  </si>
  <si>
    <t>湖南省怀化市麻阳苗族自治县黄桑乡湖池村六组</t>
  </si>
  <si>
    <t>15897417642</t>
  </si>
  <si>
    <t>31014650356518197</t>
  </si>
  <si>
    <t>郑阳汉</t>
  </si>
  <si>
    <t>433025197505141514</t>
  </si>
  <si>
    <t>17503063573</t>
  </si>
  <si>
    <t>31014650356580926</t>
  </si>
  <si>
    <t>黄贵友</t>
  </si>
  <si>
    <t>431226199808171475</t>
  </si>
  <si>
    <t>湖南省怀化市麻阳苗族自治县吕家坪镇茶溪村九组</t>
  </si>
  <si>
    <t>31014650356532371</t>
  </si>
  <si>
    <t>黄雨要</t>
  </si>
  <si>
    <t>433025197006101518</t>
  </si>
  <si>
    <t>湖南省怀化市麻阳苗族自治县亲爱村村委会3组</t>
  </si>
  <si>
    <t>13989436056</t>
  </si>
  <si>
    <t>31014650356484473</t>
  </si>
  <si>
    <t>黄陆</t>
  </si>
  <si>
    <t>43122619900509121X</t>
  </si>
  <si>
    <t>15096233134</t>
  </si>
  <si>
    <t>31014650356580325</t>
  </si>
  <si>
    <t>黄生云</t>
  </si>
  <si>
    <t>433025197907071213</t>
  </si>
  <si>
    <t>31014650356493045</t>
  </si>
  <si>
    <t>向大成</t>
  </si>
  <si>
    <t>433025197910281211</t>
  </si>
  <si>
    <t>湖南省怀化市麻阳苗族自治县吕家坪镇太平溪村一组</t>
  </si>
  <si>
    <t>31014650356520637</t>
  </si>
  <si>
    <t>胡绵水</t>
  </si>
  <si>
    <t>43122619850726151X</t>
  </si>
  <si>
    <t>湖南省怀化市麻阳苗族自治县黄桑乡湖池村一组</t>
  </si>
  <si>
    <t>15581555972</t>
  </si>
  <si>
    <t>31014650356762939</t>
  </si>
  <si>
    <t>郑林波</t>
  </si>
  <si>
    <t>431226198611041234</t>
  </si>
  <si>
    <t>2022-10-30</t>
  </si>
  <si>
    <t>2025-10-30</t>
  </si>
  <si>
    <t>黄双乡郑家潭村</t>
  </si>
  <si>
    <t>湖南省怀化市麻阳苗族自治县黄桑乡郑家潭村四组</t>
  </si>
  <si>
    <t>15674511795</t>
  </si>
  <si>
    <t>2022/10/30</t>
  </si>
  <si>
    <t>31014650356695008</t>
  </si>
  <si>
    <t>刘恩书</t>
  </si>
  <si>
    <t>433025196804261538</t>
  </si>
  <si>
    <t>15874502679</t>
  </si>
  <si>
    <t>31014650356802066</t>
  </si>
  <si>
    <t>彭改</t>
  </si>
  <si>
    <t>433025197910101233</t>
  </si>
  <si>
    <t>湖南省怀化市麻阳苗族自治县太平溪村村委会5</t>
  </si>
  <si>
    <t>18774573887</t>
  </si>
  <si>
    <t>31014650356748777</t>
  </si>
  <si>
    <t>郑祖林</t>
  </si>
  <si>
    <t>431226198709111659</t>
  </si>
  <si>
    <t>13787565334</t>
  </si>
  <si>
    <t>31014650356705391</t>
  </si>
  <si>
    <t>张腊珍</t>
  </si>
  <si>
    <t>433025196612161524</t>
  </si>
  <si>
    <t>31014650356781894</t>
  </si>
  <si>
    <t>431226198002251519</t>
  </si>
  <si>
    <t>14786528467</t>
  </si>
  <si>
    <t>31014650356777344</t>
  </si>
  <si>
    <t>向小洋</t>
  </si>
  <si>
    <t>433025196407211510</t>
  </si>
  <si>
    <t>湖南省怀化市麻阳苗族自治县黄桑乡郑家潭村二组</t>
  </si>
  <si>
    <t>18797602928</t>
  </si>
  <si>
    <t>31014650356804642</t>
  </si>
  <si>
    <t>43302519751123125X</t>
  </si>
  <si>
    <t>吕家坪镇九曲湾村</t>
  </si>
  <si>
    <t>湖南省怀化市麻阳苗族自治县吕家坪镇九曲湾村九组</t>
  </si>
  <si>
    <t>31014650356804405</t>
  </si>
  <si>
    <t>43302519690407123X</t>
  </si>
  <si>
    <t>湖南省怀化市麻阳苗族自治县吕家坪镇新屋村二组</t>
  </si>
  <si>
    <t>31014650356679438</t>
  </si>
  <si>
    <t>郑建国</t>
  </si>
  <si>
    <t>433025197910191216</t>
  </si>
  <si>
    <t>16585913212</t>
  </si>
  <si>
    <t>31014650356795614</t>
  </si>
  <si>
    <t>邓宗辉</t>
  </si>
  <si>
    <t>433025198009011213</t>
  </si>
  <si>
    <t>湖南省怀化市麻阳苗族自治县九曲湾村村委会1</t>
  </si>
  <si>
    <t>15869431395</t>
  </si>
  <si>
    <t>31014650356718027</t>
  </si>
  <si>
    <t>向品祥</t>
  </si>
  <si>
    <t>433025197401021518</t>
  </si>
  <si>
    <t>18874574471</t>
  </si>
  <si>
    <t>31014650356729708</t>
  </si>
  <si>
    <t>向平平</t>
  </si>
  <si>
    <t>433025197811151518</t>
  </si>
  <si>
    <t>黄双乡郑家潭村郑家潭村二组</t>
  </si>
  <si>
    <t>18797583551</t>
  </si>
  <si>
    <t>31014650356753866</t>
  </si>
  <si>
    <t>张志兵</t>
  </si>
  <si>
    <t>43302519741029151X</t>
  </si>
  <si>
    <t>13884411910</t>
  </si>
  <si>
    <t>31014650357160808</t>
  </si>
  <si>
    <t>米有田</t>
  </si>
  <si>
    <t>433023198106223469</t>
  </si>
  <si>
    <t>2022-10-31</t>
  </si>
  <si>
    <t>2025-10-31</t>
  </si>
  <si>
    <t>2022/10/31</t>
  </si>
  <si>
    <t>31014650357456546</t>
  </si>
  <si>
    <t>曾水妹</t>
  </si>
  <si>
    <t>433025196607101543</t>
  </si>
  <si>
    <t>2022-11-01</t>
  </si>
  <si>
    <t>19186719593</t>
  </si>
  <si>
    <t>2022/11/01</t>
  </si>
  <si>
    <t>31014650357036858</t>
  </si>
  <si>
    <t>刘庆清</t>
  </si>
  <si>
    <t>433025196303121510</t>
  </si>
  <si>
    <t>黄双乡梓木冲村</t>
  </si>
  <si>
    <t>18474555739</t>
  </si>
  <si>
    <t>31014650357075978</t>
  </si>
  <si>
    <t>熊生龙</t>
  </si>
  <si>
    <t>431226198911131215</t>
  </si>
  <si>
    <t>31014650356946961</t>
  </si>
  <si>
    <t>满延保</t>
  </si>
  <si>
    <t>431226198509221255</t>
  </si>
  <si>
    <t>19918526246</t>
  </si>
  <si>
    <t>31014650357150153</t>
  </si>
  <si>
    <t>郑晚英</t>
  </si>
  <si>
    <t>431226199204011526</t>
  </si>
  <si>
    <t>湖南省怀化市麻阳苗族自治县黄桑乡郑家潭村五组</t>
  </si>
  <si>
    <t>31014650357449992</t>
  </si>
  <si>
    <t>郑祖水</t>
  </si>
  <si>
    <t>43122619811006151X</t>
  </si>
  <si>
    <t>18569677666</t>
  </si>
  <si>
    <t>31014650357060698</t>
  </si>
  <si>
    <t>郑云伟</t>
  </si>
  <si>
    <t>433025196611261515</t>
  </si>
  <si>
    <t>湖南省怀化市麻阳苗族自治县黄桑乡桂竹溪村二组</t>
  </si>
  <si>
    <t>31014650357137563</t>
  </si>
  <si>
    <t>郑代红</t>
  </si>
  <si>
    <t>433025197506151511</t>
  </si>
  <si>
    <t>18569778359</t>
  </si>
  <si>
    <t>31014650357025111</t>
  </si>
  <si>
    <t>郑玉梅</t>
  </si>
  <si>
    <t>431226198207111528</t>
  </si>
  <si>
    <t>17775168375</t>
  </si>
  <si>
    <t>31014650357012260</t>
  </si>
  <si>
    <t>向云湘</t>
  </si>
  <si>
    <t>433025196908121513</t>
  </si>
  <si>
    <t>湖南省怀化市麻阳苗族自治县郑家潭村村委会2组</t>
  </si>
  <si>
    <t>18797606228</t>
  </si>
  <si>
    <t>31014650356953195</t>
  </si>
  <si>
    <t>邓红艳</t>
  </si>
  <si>
    <t>433126197205013520</t>
  </si>
  <si>
    <t>湖南省怀化市麻阳苗族自治县黄桑乡旧县村三组</t>
  </si>
  <si>
    <t>31014650357006391</t>
  </si>
  <si>
    <t>黄文华</t>
  </si>
  <si>
    <t>433025197711241524</t>
  </si>
  <si>
    <t>13467456765</t>
  </si>
  <si>
    <t>31014650357432014</t>
  </si>
  <si>
    <t>郑兵兵</t>
  </si>
  <si>
    <t>431226198208291532</t>
  </si>
  <si>
    <t>15897414516</t>
  </si>
  <si>
    <t>31014650356963205</t>
  </si>
  <si>
    <t>付世明</t>
  </si>
  <si>
    <t>43302519760818121X</t>
  </si>
  <si>
    <t>13298662379</t>
  </si>
  <si>
    <t>31014650356982365</t>
  </si>
  <si>
    <t>颜学元</t>
  </si>
  <si>
    <t>433025197206081435</t>
  </si>
  <si>
    <t>多报金额</t>
  </si>
  <si>
    <t>多报天数</t>
  </si>
  <si>
    <t>填报单位：吕家坪支行</t>
  </si>
  <si>
    <t>单位：元</t>
  </si>
  <si>
    <t>贷款账号</t>
  </si>
  <si>
    <t>身份证号码</t>
  </si>
  <si>
    <t>12月30日柜台收</t>
  </si>
  <si>
    <t>应手工补金额</t>
  </si>
  <si>
    <t>备 注</t>
  </si>
  <si>
    <t>利率</t>
  </si>
  <si>
    <t>一天</t>
  </si>
  <si>
    <t>账号</t>
  </si>
  <si>
    <t>81014650059559703</t>
  </si>
  <si>
    <t>首座田</t>
  </si>
  <si>
    <t>31014650111008719</t>
  </si>
  <si>
    <t>龚元水</t>
  </si>
  <si>
    <t>433025197110151216</t>
  </si>
  <si>
    <t>吕家坪镇首座田村二组</t>
  </si>
  <si>
    <t>2019-10-23</t>
  </si>
  <si>
    <t>81014650059559883</t>
  </si>
  <si>
    <t>13874556371</t>
  </si>
  <si>
    <t>吕家坪镇首座田村五组</t>
  </si>
  <si>
    <t>81014650059560286</t>
  </si>
  <si>
    <t>81014650001610168</t>
  </si>
  <si>
    <t>81014650001610941</t>
  </si>
  <si>
    <t>吕家坪镇首座田村四组</t>
  </si>
  <si>
    <t>81014650059560195</t>
  </si>
  <si>
    <t>81014650059560333</t>
  </si>
  <si>
    <t>81014650059559667</t>
  </si>
  <si>
    <t>81014650059560468</t>
  </si>
  <si>
    <t>81014650001614797</t>
  </si>
  <si>
    <t>81014650059562818</t>
  </si>
  <si>
    <t>81014650001615757</t>
  </si>
  <si>
    <t>吕家坪镇首座田村三组</t>
  </si>
  <si>
    <t>81014650059559963</t>
  </si>
  <si>
    <t>81014650001611912</t>
  </si>
  <si>
    <t>81014650059562320</t>
  </si>
  <si>
    <t>81014650059560162</t>
  </si>
  <si>
    <t>81014650059562159</t>
  </si>
  <si>
    <t>81014650003351007</t>
  </si>
  <si>
    <t>81014650001612133</t>
  </si>
  <si>
    <t>81014650059560491</t>
  </si>
  <si>
    <t>81014650001855879</t>
  </si>
  <si>
    <t>81014650002777579</t>
  </si>
  <si>
    <t>81014650001613205</t>
  </si>
  <si>
    <t>81014650059562921</t>
  </si>
  <si>
    <t>81014650059562444</t>
  </si>
  <si>
    <t>山跃</t>
  </si>
  <si>
    <t>吕家坪镇山跃村四组</t>
  </si>
  <si>
    <t>81014650125908753</t>
  </si>
  <si>
    <t>81014650143439028</t>
  </si>
  <si>
    <t>81014650001618497</t>
  </si>
  <si>
    <t>吕家坪镇山跃村七组</t>
  </si>
  <si>
    <t>81014650059562455</t>
  </si>
  <si>
    <t>81014650059562375</t>
  </si>
  <si>
    <t>81014650003316186</t>
  </si>
  <si>
    <t>81014650061749688</t>
  </si>
  <si>
    <t>81014650059562148</t>
  </si>
  <si>
    <t>81014650001856146</t>
  </si>
  <si>
    <t>81014650000832679</t>
  </si>
  <si>
    <t>81014650159585005</t>
  </si>
  <si>
    <t>吕家坪镇山跃村三组</t>
  </si>
  <si>
    <t>81014650000831278</t>
  </si>
  <si>
    <t>81014650204759685</t>
  </si>
  <si>
    <t>81014650001858337</t>
  </si>
  <si>
    <t>吕家坪</t>
  </si>
  <si>
    <t>吕家坪镇吕家坪村五组</t>
  </si>
  <si>
    <t>81014650059562524</t>
  </si>
  <si>
    <t>吕家坪镇吕家坪村一组</t>
  </si>
  <si>
    <t>81014650059562647</t>
  </si>
  <si>
    <t>81014650002804083</t>
  </si>
  <si>
    <t>吕家坪镇塘坊村二组</t>
  </si>
  <si>
    <t>81014650059563072</t>
  </si>
  <si>
    <t>81014650000836209</t>
  </si>
  <si>
    <t>81014650120751498</t>
  </si>
  <si>
    <t>吕家坪镇塘坊村一组</t>
  </si>
  <si>
    <t>81014650111098164</t>
  </si>
  <si>
    <t>81014650000835455</t>
  </si>
  <si>
    <t>81014650061749702</t>
  </si>
  <si>
    <t>81014650167147119</t>
  </si>
  <si>
    <t>吕家坪镇木江溪村六组</t>
  </si>
  <si>
    <t>81014650059562965</t>
  </si>
  <si>
    <t>吕家坪镇木江溪村五组</t>
  </si>
  <si>
    <t>81014650002659421</t>
  </si>
  <si>
    <t>81014650059562910</t>
  </si>
  <si>
    <t>81014650003299090</t>
  </si>
  <si>
    <t>81014650003360282</t>
  </si>
  <si>
    <t>81014650001621748</t>
  </si>
  <si>
    <t>81014650143454922</t>
  </si>
  <si>
    <t>81014650170743217</t>
  </si>
  <si>
    <t>吕家坪镇木江溪村二组</t>
  </si>
  <si>
    <t>81014650059562830</t>
  </si>
  <si>
    <t>81014650111098200</t>
  </si>
  <si>
    <t>81014650000838751</t>
  </si>
  <si>
    <t>吕家坪镇木江溪村三组</t>
  </si>
  <si>
    <t>81014650059562807</t>
  </si>
  <si>
    <t>81014650059562591</t>
  </si>
  <si>
    <t>吕家坪镇吕家坪村六组</t>
  </si>
  <si>
    <t>吕家坪镇木江溪村3组</t>
  </si>
  <si>
    <t>吕家坪镇木江溪村6组</t>
  </si>
  <si>
    <t>81014650100075250</t>
  </si>
  <si>
    <t>茶溪</t>
  </si>
  <si>
    <t>81014650061749587</t>
  </si>
  <si>
    <t>81014650059561360</t>
  </si>
  <si>
    <t>81014650070110390</t>
  </si>
  <si>
    <t>81014650059561280</t>
  </si>
  <si>
    <t>81014650070110425</t>
  </si>
  <si>
    <t>81014650070110403</t>
  </si>
  <si>
    <t>吕家坪镇茶溪村9组</t>
  </si>
  <si>
    <t>吕家坪镇毛家滩村二组</t>
  </si>
  <si>
    <t>81014650059560741</t>
  </si>
  <si>
    <t>姚潭</t>
  </si>
  <si>
    <t>81014650059560763</t>
  </si>
  <si>
    <t>吕家坪镇姚潭村二组</t>
  </si>
  <si>
    <t>81014650059560526</t>
  </si>
  <si>
    <t>吕家坪镇姚潭村四组</t>
  </si>
  <si>
    <t>81014650070110298</t>
  </si>
  <si>
    <t>吕家坪镇姚潭村五组</t>
  </si>
  <si>
    <t>81014650059560649</t>
  </si>
  <si>
    <t>吕家坪镇姚潭村六组</t>
  </si>
  <si>
    <t>81014650087684459</t>
  </si>
  <si>
    <t>吕家坪镇姚潭村一组</t>
  </si>
  <si>
    <t>81014650070110265</t>
  </si>
  <si>
    <t>81014650059560796</t>
  </si>
  <si>
    <t>81014650059560605</t>
  </si>
  <si>
    <t>81014650070110287</t>
  </si>
  <si>
    <t>81014650059560560</t>
  </si>
  <si>
    <t>81014650000846445</t>
  </si>
  <si>
    <t>吕家坪镇毛家滩村2组</t>
  </si>
  <si>
    <t>吕家坪镇姚潭村6组</t>
  </si>
  <si>
    <t>吕家坪镇九曲湾村四组</t>
  </si>
  <si>
    <t>81014650061749611</t>
  </si>
  <si>
    <t>九曲湾</t>
  </si>
  <si>
    <t>吕家坪镇九曲湾村五组</t>
  </si>
  <si>
    <t>81014650059561508</t>
  </si>
  <si>
    <t>81014650059561654</t>
  </si>
  <si>
    <t>81014650000858315</t>
  </si>
  <si>
    <t>吕家坪镇九曲湾村十二组</t>
  </si>
  <si>
    <t>81014650066097624</t>
  </si>
  <si>
    <t>吕家坪镇九曲湾村1组</t>
  </si>
  <si>
    <t>吕家坪镇太平溪村五组</t>
  </si>
  <si>
    <t>81014650059561100</t>
  </si>
  <si>
    <t>太平溪</t>
  </si>
  <si>
    <t>81014650061749543</t>
  </si>
  <si>
    <t>吕家坪镇太平溪村二组</t>
  </si>
  <si>
    <t>81014650001859170</t>
  </si>
  <si>
    <t>81014650059561199</t>
  </si>
  <si>
    <t>81014650059561042</t>
  </si>
  <si>
    <t>吕家坪镇太平溪村四组</t>
  </si>
  <si>
    <t>81014650001629497</t>
  </si>
  <si>
    <t>81014650059561133</t>
  </si>
  <si>
    <t>吕家坪镇太平溪村1组</t>
  </si>
  <si>
    <t>81014650059561858</t>
  </si>
  <si>
    <t>桐木</t>
  </si>
  <si>
    <t>81014650059561723</t>
  </si>
  <si>
    <t>81014650059561712</t>
  </si>
  <si>
    <t>吕家坪镇新屋村五组</t>
  </si>
  <si>
    <t>81014650059562035</t>
  </si>
  <si>
    <t>81014650002612982</t>
  </si>
  <si>
    <t>81014650059561836</t>
  </si>
  <si>
    <t>81014650128804478</t>
  </si>
  <si>
    <t>81014650059562024</t>
  </si>
  <si>
    <t>吕家坪镇新屋村四组</t>
  </si>
  <si>
    <t>81014650001642566</t>
  </si>
  <si>
    <t>吕家坪镇桐木村三组</t>
  </si>
  <si>
    <t>81014650059561778</t>
  </si>
  <si>
    <t>吕家坪镇桐木村3组</t>
  </si>
  <si>
    <t>吕家坪镇桐木村5组</t>
  </si>
  <si>
    <t>吕家坪镇新屋村1组</t>
  </si>
  <si>
    <t>吕家坪镇新屋村2组</t>
  </si>
  <si>
    <t>81014650059560854</t>
  </si>
  <si>
    <t>向阳</t>
  </si>
  <si>
    <t>吕家坪镇向阳村六组</t>
  </si>
  <si>
    <t>81014650059560967</t>
  </si>
  <si>
    <t>81014650145210916</t>
  </si>
  <si>
    <t>吕家坪镇向阳村一组</t>
  </si>
  <si>
    <t>81014650000865796</t>
  </si>
  <si>
    <t>81014650059560956</t>
  </si>
  <si>
    <t>吕家坪镇向阳村十一组</t>
  </si>
  <si>
    <t>81014650151106837</t>
  </si>
  <si>
    <t>吕家坪镇向阳村八组</t>
  </si>
  <si>
    <t>81014650059561008</t>
  </si>
  <si>
    <t>81014650000863685</t>
  </si>
  <si>
    <t>吕家坪镇向阳村三组</t>
  </si>
  <si>
    <t>81014650111098108</t>
  </si>
  <si>
    <t>81014650002940990</t>
  </si>
  <si>
    <t>吕家坪镇向阳坡村8组</t>
  </si>
  <si>
    <t>吕家坪镇向阳村11组</t>
  </si>
  <si>
    <t>2022/12/18</t>
  </si>
  <si>
    <t>多报天数0</t>
  </si>
  <si>
    <t>多报金额多报天数0</t>
  </si>
  <si>
    <t>2022/10/22</t>
  </si>
  <si>
    <t>2022/11/26</t>
  </si>
  <si>
    <t>2022/11/22</t>
  </si>
  <si>
    <t>2022/11/27</t>
  </si>
  <si>
    <t>2020/9/23</t>
  </si>
  <si>
    <t>2023/9/23</t>
  </si>
  <si>
    <t>2022/12/30</t>
  </si>
  <si>
    <t>2020/9/24</t>
  </si>
  <si>
    <t>2023/9/24</t>
  </si>
  <si>
    <t>2023/10/12</t>
  </si>
  <si>
    <t>2021/4/20</t>
  </si>
  <si>
    <t>2024/4/20</t>
  </si>
  <si>
    <t>2021/5/15</t>
  </si>
  <si>
    <t>2024/5/14</t>
  </si>
  <si>
    <t>2021/6/11</t>
  </si>
  <si>
    <t>2024/6/11</t>
  </si>
  <si>
    <t>2024/11/18</t>
  </si>
  <si>
    <t>多报金额172.23</t>
  </si>
  <si>
    <t>多报天数31</t>
  </si>
  <si>
    <t>多报金额172.23多报天数31</t>
  </si>
  <si>
    <t>多报金额177.78</t>
  </si>
  <si>
    <t>多报天数32</t>
  </si>
  <si>
    <t>多报金额177.78多报天数32</t>
  </si>
  <si>
    <t>多报金额183.34</t>
  </si>
  <si>
    <t>多报天数33</t>
  </si>
  <si>
    <t>多报金额183.34多报天数33</t>
  </si>
  <si>
    <t>多报金额126.67</t>
  </si>
  <si>
    <t>多报天数38</t>
  </si>
  <si>
    <t>多报金额126.67多报天数38</t>
  </si>
  <si>
    <t>2023/10/13</t>
  </si>
  <si>
    <t>2020/12/8</t>
  </si>
  <si>
    <t>2023/12/8</t>
  </si>
  <si>
    <t>2023/12/11</t>
  </si>
  <si>
    <t>2023/12/17</t>
  </si>
  <si>
    <t>2022/1/18</t>
  </si>
  <si>
    <t>2025/1/18</t>
  </si>
  <si>
    <t>2020/6/17</t>
  </si>
  <si>
    <t>2020/5/8</t>
  </si>
  <si>
    <t>2020/8/27</t>
  </si>
  <si>
    <t>2023/8/27</t>
  </si>
  <si>
    <t>2020/8/9</t>
  </si>
  <si>
    <t>2023/8/8</t>
  </si>
  <si>
    <t>2020/11/7</t>
  </si>
  <si>
    <t>2023/11/7</t>
  </si>
  <si>
    <t>2020/11/3</t>
  </si>
  <si>
    <t>2023/11/3</t>
  </si>
  <si>
    <t>吕家坪镇塘坊村塘坊村</t>
  </si>
  <si>
    <t>2023/11/26</t>
  </si>
  <si>
    <t>2024/12/10</t>
  </si>
  <si>
    <t>多报金额155.56</t>
  </si>
  <si>
    <t>多报天数28</t>
  </si>
  <si>
    <t>多报金额155.56多报天数28</t>
  </si>
  <si>
    <t>多报金额161.11</t>
  </si>
  <si>
    <t>多报天数29</t>
  </si>
  <si>
    <t>多报金额161.11多报天数29</t>
  </si>
  <si>
    <t>多报金额166.67</t>
  </si>
  <si>
    <t>多报天数30</t>
  </si>
  <si>
    <t>多报金额166.67多报天数30</t>
  </si>
  <si>
    <t>2023/1/1</t>
  </si>
  <si>
    <t>2023/12/10</t>
  </si>
  <si>
    <t>2023/12/16</t>
  </si>
  <si>
    <t>2023/12/31</t>
  </si>
  <si>
    <t>2022/12/13</t>
  </si>
  <si>
    <t>2022/12/5</t>
  </si>
  <si>
    <t>2020/4/28</t>
  </si>
  <si>
    <t>吕家坪镇九曲湾村十</t>
  </si>
  <si>
    <t>2024/11/19</t>
  </si>
  <si>
    <t>2020/1/16</t>
  </si>
  <si>
    <t>2023/1/15</t>
  </si>
  <si>
    <t>吕家坪镇向阳村十</t>
  </si>
  <si>
    <t>2022/5/30</t>
  </si>
  <si>
    <t>2025/5/30</t>
  </si>
  <si>
    <t>吕家坪镇向阳坡村</t>
  </si>
  <si>
    <t>多报金额多报天数</t>
  </si>
  <si>
    <t>2023年2月3日应扣</t>
  </si>
  <si>
    <t>2.3实扣</t>
  </si>
  <si>
    <t>下次应收</t>
  </si>
  <si>
    <t>3.13实扣</t>
  </si>
  <si>
    <r>
      <rPr>
        <sz val="10"/>
        <rFont val="宋体"/>
        <charset val="134"/>
      </rPr>
      <t>出粑粑了，黄桑那边也报了该户</t>
    </r>
    <r>
      <rPr>
        <sz val="10"/>
        <rFont val="Arial"/>
        <charset val="0"/>
      </rPr>
      <t>516.67</t>
    </r>
    <r>
      <rPr>
        <sz val="10"/>
        <rFont val="宋体"/>
        <charset val="134"/>
      </rPr>
      <t>元</t>
    </r>
  </si>
  <si>
    <t>逾期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</si>
</sst>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0.00_ "/>
  </numFmts>
  <fonts count="36">
    <font>
      <sz val="12"/>
      <name val="宋体"/>
      <charset val="134"/>
    </font>
    <font>
      <b/>
      <sz val="16"/>
      <name val="宋体"/>
      <charset val="134"/>
    </font>
    <font>
      <sz val="9"/>
      <name val="宋体"/>
      <charset val="134"/>
    </font>
    <font>
      <sz val="9"/>
      <name val="宋体"/>
      <charset val="134"/>
      <scheme val="minor"/>
    </font>
    <font>
      <sz val="9"/>
      <color indexed="8"/>
      <name val="宋体"/>
      <charset val="134"/>
    </font>
    <font>
      <sz val="9"/>
      <color theme="1"/>
      <name val="宋体"/>
      <charset val="134"/>
    </font>
    <font>
      <sz val="9"/>
      <color rgb="FFFF0000"/>
      <name val="宋体"/>
      <charset val="134"/>
    </font>
    <font>
      <sz val="10"/>
      <name val="Arial"/>
      <charset val="0"/>
    </font>
    <font>
      <sz val="10"/>
      <name val="宋体"/>
      <charset val="134"/>
    </font>
    <font>
      <sz val="8"/>
      <name val="宋体"/>
      <charset val="134"/>
    </font>
    <font>
      <sz val="9"/>
      <color theme="1"/>
      <name val="宋体"/>
      <charset val="134"/>
      <scheme val="minor"/>
    </font>
    <font>
      <sz val="9"/>
      <color rgb="FFFF0000"/>
      <name val="宋体"/>
      <charset val="134"/>
      <scheme val="minor"/>
    </font>
    <font>
      <sz val="10"/>
      <color rgb="FFC00000"/>
      <name val="Arial"/>
      <charset val="0"/>
    </font>
    <font>
      <sz val="12"/>
      <color theme="1"/>
      <name val="宋体"/>
      <charset val="134"/>
    </font>
    <font>
      <sz val="11"/>
      <color theme="1"/>
      <name val="宋体"/>
      <charset val="134"/>
    </font>
    <font>
      <sz val="9"/>
      <color theme="1"/>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9">
    <fill>
      <patternFill patternType="none"/>
    </fill>
    <fill>
      <patternFill patternType="gray125"/>
    </fill>
    <fill>
      <patternFill patternType="solid">
        <fgColor theme="6"/>
        <bgColor indexed="64"/>
      </patternFill>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indexed="10"/>
        <bgColor indexed="64"/>
      </patternFill>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9" borderId="1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6" applyNumberFormat="0" applyFill="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4" fillId="0" borderId="0" applyNumberFormat="0" applyFill="0" applyBorder="0" applyAlignment="0" applyProtection="0">
      <alignment vertical="center"/>
    </xf>
    <xf numFmtId="0" fontId="25" fillId="10" borderId="18" applyNumberFormat="0" applyAlignment="0" applyProtection="0">
      <alignment vertical="center"/>
    </xf>
    <xf numFmtId="0" fontId="26" fillId="11" borderId="19" applyNumberFormat="0" applyAlignment="0" applyProtection="0">
      <alignment vertical="center"/>
    </xf>
    <xf numFmtId="0" fontId="27" fillId="11" borderId="18" applyNumberFormat="0" applyAlignment="0" applyProtection="0">
      <alignment vertical="center"/>
    </xf>
    <xf numFmtId="0" fontId="28" fillId="12" borderId="20" applyNumberFormat="0" applyAlignment="0" applyProtection="0">
      <alignment vertical="center"/>
    </xf>
    <xf numFmtId="0" fontId="29" fillId="0" borderId="21" applyNumberFormat="0" applyFill="0" applyAlignment="0" applyProtection="0">
      <alignment vertical="center"/>
    </xf>
    <xf numFmtId="0" fontId="30" fillId="0" borderId="22" applyNumberFormat="0" applyFill="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5" fillId="17" borderId="0" applyNumberFormat="0" applyBorder="0" applyAlignment="0" applyProtection="0">
      <alignment vertical="center"/>
    </xf>
    <xf numFmtId="0" fontId="35"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5" fillId="21" borderId="0" applyNumberFormat="0" applyBorder="0" applyAlignment="0" applyProtection="0">
      <alignment vertical="center"/>
    </xf>
    <xf numFmtId="0" fontId="35" fillId="22" borderId="0" applyNumberFormat="0" applyBorder="0" applyAlignment="0" applyProtection="0">
      <alignment vertical="center"/>
    </xf>
    <xf numFmtId="0" fontId="34" fillId="23" borderId="0" applyNumberFormat="0" applyBorder="0" applyAlignment="0" applyProtection="0">
      <alignment vertical="center"/>
    </xf>
    <xf numFmtId="0" fontId="34" fillId="2"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xf numFmtId="0" fontId="34" fillId="35" borderId="0" applyNumberFormat="0" applyBorder="0" applyAlignment="0" applyProtection="0">
      <alignment vertical="center"/>
    </xf>
    <xf numFmtId="0" fontId="35" fillId="36" borderId="0" applyNumberFormat="0" applyBorder="0" applyAlignment="0" applyProtection="0">
      <alignment vertical="center"/>
    </xf>
    <xf numFmtId="0" fontId="35" fillId="37" borderId="0" applyNumberFormat="0" applyBorder="0" applyAlignment="0" applyProtection="0">
      <alignment vertical="center"/>
    </xf>
    <xf numFmtId="0" fontId="34" fillId="38" borderId="0" applyNumberFormat="0" applyBorder="0" applyAlignment="0" applyProtection="0">
      <alignment vertical="center"/>
    </xf>
    <xf numFmtId="0" fontId="35"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cellStyleXfs>
  <cellXfs count="164">
    <xf numFmtId="0" fontId="0" fillId="0" borderId="0" xfId="0">
      <alignment vertical="center"/>
    </xf>
    <xf numFmtId="0" fontId="0" fillId="2" borderId="0" xfId="0" applyFont="1" applyFill="1">
      <alignment vertical="center"/>
    </xf>
    <xf numFmtId="0" fontId="1" fillId="0" borderId="0" xfId="0" applyFont="1" applyAlignment="1">
      <alignment horizontal="center" vertical="center"/>
    </xf>
    <xf numFmtId="0" fontId="0" fillId="0" borderId="0" xfId="0" applyAlignment="1">
      <alignment horizontal="left" vertical="center"/>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4" borderId="1" xfId="51" applyNumberFormat="1" applyFont="1" applyFill="1" applyBorder="1" applyAlignment="1">
      <alignment horizontal="center" vertical="center"/>
    </xf>
    <xf numFmtId="0" fontId="3" fillId="5" borderId="4" xfId="51" applyNumberFormat="1" applyFont="1" applyFill="1" applyBorder="1" applyAlignment="1">
      <alignment horizontal="center" vertical="center"/>
    </xf>
    <xf numFmtId="0" fontId="2" fillId="5" borderId="4"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5" borderId="5" xfId="0" applyFont="1" applyFill="1" applyBorder="1" applyAlignment="1">
      <alignment horizontal="center" vertical="center" wrapText="1"/>
    </xf>
    <xf numFmtId="4" fontId="2" fillId="5" borderId="1" xfId="0" applyNumberFormat="1" applyFont="1" applyFill="1" applyBorder="1" applyAlignment="1">
      <alignment horizontal="center" vertical="center" wrapText="1"/>
    </xf>
    <xf numFmtId="49" fontId="2" fillId="5" borderId="1" xfId="0" applyNumberFormat="1" applyFont="1" applyFill="1" applyBorder="1" applyAlignment="1">
      <alignment horizontal="center" vertical="center" wrapText="1"/>
    </xf>
    <xf numFmtId="0" fontId="3" fillId="3" borderId="4" xfId="51" applyNumberFormat="1" applyFont="1" applyFill="1" applyBorder="1" applyAlignment="1">
      <alignment horizontal="center" vertical="center"/>
    </xf>
    <xf numFmtId="0" fontId="4" fillId="5" borderId="4"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4"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 fontId="2" fillId="5" borderId="4" xfId="0" applyNumberFormat="1" applyFont="1" applyFill="1" applyBorder="1" applyAlignment="1">
      <alignment horizontal="center" vertical="center" wrapText="1"/>
    </xf>
    <xf numFmtId="0" fontId="3" fillId="6" borderId="1" xfId="51" applyNumberFormat="1" applyFont="1" applyFill="1" applyBorder="1" applyAlignment="1">
      <alignment horizontal="center" vertical="center"/>
    </xf>
    <xf numFmtId="0" fontId="3" fillId="6" borderId="4" xfId="51" applyNumberFormat="1" applyFont="1" applyFill="1" applyBorder="1" applyAlignment="1">
      <alignment horizontal="center" vertical="center"/>
    </xf>
    <xf numFmtId="0" fontId="4" fillId="6" borderId="4" xfId="0" applyFont="1" applyFill="1" applyBorder="1" applyAlignment="1">
      <alignment horizontal="center" vertical="center" wrapText="1"/>
    </xf>
    <xf numFmtId="0" fontId="4" fillId="7" borderId="5" xfId="0" applyFont="1" applyFill="1" applyBorder="1" applyAlignment="1">
      <alignment vertical="center" wrapText="1"/>
    </xf>
    <xf numFmtId="49" fontId="4" fillId="6" borderId="1" xfId="0" applyNumberFormat="1" applyFont="1" applyFill="1" applyBorder="1" applyAlignment="1">
      <alignment horizontal="center" vertical="center" wrapText="1"/>
    </xf>
    <xf numFmtId="49" fontId="4" fillId="6" borderId="6" xfId="0" applyNumberFormat="1" applyFont="1" applyFill="1" applyBorder="1" applyAlignment="1">
      <alignment vertical="center" wrapText="1"/>
    </xf>
    <xf numFmtId="49" fontId="4" fillId="6" borderId="4" xfId="0" applyNumberFormat="1" applyFont="1" applyFill="1" applyBorder="1" applyAlignment="1">
      <alignment vertical="center" wrapText="1"/>
    </xf>
    <xf numFmtId="0" fontId="3" fillId="4" borderId="4" xfId="51" applyNumberFormat="1" applyFont="1" applyFill="1" applyBorder="1" applyAlignment="1">
      <alignment horizontal="center" vertical="center"/>
    </xf>
    <xf numFmtId="0" fontId="4" fillId="4" borderId="4" xfId="0" applyFont="1" applyFill="1" applyBorder="1" applyAlignment="1">
      <alignment horizontal="center" vertical="center" wrapText="1"/>
    </xf>
    <xf numFmtId="0" fontId="4" fillId="4" borderId="5" xfId="0" applyFont="1" applyFill="1" applyBorder="1" applyAlignment="1">
      <alignment vertical="center" wrapText="1"/>
    </xf>
    <xf numFmtId="49" fontId="4" fillId="4" borderId="1" xfId="0" applyNumberFormat="1" applyFont="1" applyFill="1" applyBorder="1" applyAlignment="1">
      <alignment horizontal="center" vertical="center" wrapText="1"/>
    </xf>
    <xf numFmtId="49" fontId="4" fillId="4" borderId="6" xfId="0" applyNumberFormat="1" applyFont="1" applyFill="1" applyBorder="1" applyAlignment="1">
      <alignment vertical="center" wrapText="1"/>
    </xf>
    <xf numFmtId="49" fontId="4" fillId="4" borderId="4" xfId="0" applyNumberFormat="1" applyFont="1" applyFill="1" applyBorder="1" applyAlignment="1">
      <alignment vertical="center" wrapText="1"/>
    </xf>
    <xf numFmtId="0" fontId="4" fillId="4" borderId="4" xfId="0" applyFont="1" applyFill="1" applyBorder="1" applyAlignment="1">
      <alignment wrapText="1"/>
    </xf>
    <xf numFmtId="4" fontId="4" fillId="4" borderId="4" xfId="0" applyNumberFormat="1" applyFont="1" applyFill="1" applyBorder="1" applyAlignment="1">
      <alignment wrapText="1"/>
    </xf>
    <xf numFmtId="49" fontId="4" fillId="4" borderId="4" xfId="0" applyNumberFormat="1" applyFont="1" applyFill="1" applyBorder="1" applyAlignment="1">
      <alignment wrapText="1"/>
    </xf>
    <xf numFmtId="0" fontId="4" fillId="4" borderId="5" xfId="0" applyFont="1" applyFill="1" applyBorder="1" applyAlignment="1">
      <alignment wrapText="1"/>
    </xf>
    <xf numFmtId="0" fontId="5" fillId="5" borderId="4" xfId="0" applyFont="1" applyFill="1" applyBorder="1" applyAlignment="1">
      <alignment horizontal="center" vertical="center" wrapText="1"/>
    </xf>
    <xf numFmtId="0" fontId="5" fillId="5" borderId="5" xfId="0" applyFont="1" applyFill="1" applyBorder="1" applyAlignment="1">
      <alignment horizontal="center" vertical="center" wrapText="1"/>
    </xf>
    <xf numFmtId="4" fontId="5" fillId="5" borderId="1" xfId="0" applyNumberFormat="1"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49" fontId="6" fillId="5" borderId="1" xfId="0" applyNumberFormat="1" applyFont="1" applyFill="1" applyBorder="1" applyAlignment="1">
      <alignment horizontal="center" vertical="center" wrapText="1"/>
    </xf>
    <xf numFmtId="0" fontId="1" fillId="2" borderId="0" xfId="0" applyFont="1" applyFill="1" applyAlignment="1">
      <alignment horizontal="center" vertical="center"/>
    </xf>
    <xf numFmtId="0" fontId="2" fillId="2" borderId="7"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7" fillId="5" borderId="1" xfId="0" applyNumberFormat="1" applyFont="1" applyFill="1" applyBorder="1" applyAlignment="1">
      <alignment horizontal="center" vertical="center"/>
    </xf>
    <xf numFmtId="0" fontId="8" fillId="5" borderId="4" xfId="0" applyNumberFormat="1" applyFont="1" applyFill="1" applyBorder="1" applyAlignment="1">
      <alignment horizontal="center" vertical="center"/>
    </xf>
    <xf numFmtId="0" fontId="7" fillId="2" borderId="4" xfId="0" applyNumberFormat="1" applyFont="1" applyFill="1" applyBorder="1" applyAlignment="1">
      <alignment horizontal="center" vertical="center"/>
    </xf>
    <xf numFmtId="0" fontId="7" fillId="5" borderId="4" xfId="0" applyNumberFormat="1" applyFont="1" applyFill="1" applyBorder="1" applyAlignment="1">
      <alignment horizontal="center" vertical="center"/>
    </xf>
    <xf numFmtId="0" fontId="7" fillId="5" borderId="1" xfId="0" applyFont="1" applyFill="1" applyBorder="1" applyAlignment="1">
      <alignment horizontal="center" vertical="center"/>
    </xf>
    <xf numFmtId="0" fontId="7" fillId="5" borderId="4" xfId="0" applyFont="1" applyFill="1" applyBorder="1" applyAlignment="1">
      <alignment horizontal="center" vertical="center"/>
    </xf>
    <xf numFmtId="49" fontId="2" fillId="6" borderId="1" xfId="0" applyNumberFormat="1" applyFont="1" applyFill="1" applyBorder="1" applyAlignment="1">
      <alignment horizontal="center" vertical="center" wrapText="1"/>
    </xf>
    <xf numFmtId="0" fontId="7" fillId="6" borderId="1" xfId="0" applyNumberFormat="1" applyFont="1" applyFill="1" applyBorder="1" applyAlignment="1">
      <alignment horizontal="center" vertical="center"/>
    </xf>
    <xf numFmtId="0" fontId="8" fillId="6" borderId="4" xfId="0" applyNumberFormat="1" applyFont="1" applyFill="1" applyBorder="1" applyAlignment="1">
      <alignment horizontal="center" vertical="center" wrapText="1"/>
    </xf>
    <xf numFmtId="0" fontId="7" fillId="6" borderId="4" xfId="0" applyNumberFormat="1" applyFont="1" applyFill="1" applyBorder="1" applyAlignment="1">
      <alignment horizontal="center" vertical="center"/>
    </xf>
    <xf numFmtId="49" fontId="2" fillId="4" borderId="1"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xf>
    <xf numFmtId="0" fontId="7" fillId="4" borderId="4" xfId="0" applyNumberFormat="1" applyFont="1" applyFill="1" applyBorder="1" applyAlignment="1">
      <alignment horizontal="center" vertical="center"/>
    </xf>
    <xf numFmtId="0" fontId="1" fillId="0" borderId="0" xfId="0" applyFont="1" applyAlignment="1">
      <alignment vertical="center"/>
    </xf>
    <xf numFmtId="14" fontId="0" fillId="0" borderId="0" xfId="0" applyNumberFormat="1">
      <alignment vertical="center"/>
    </xf>
    <xf numFmtId="0" fontId="3"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4" fillId="6" borderId="4" xfId="0" applyFont="1" applyFill="1" applyBorder="1" applyAlignment="1">
      <alignment vertical="center" wrapText="1"/>
    </xf>
    <xf numFmtId="0" fontId="9" fillId="6" borderId="13" xfId="0" applyFont="1" applyFill="1" applyBorder="1" applyAlignment="1">
      <alignment horizontal="center" vertical="center" wrapText="1"/>
    </xf>
    <xf numFmtId="0" fontId="0" fillId="6" borderId="0" xfId="0" applyFill="1">
      <alignment vertical="center"/>
    </xf>
    <xf numFmtId="0" fontId="0" fillId="4" borderId="0" xfId="0" applyFill="1">
      <alignment vertical="center"/>
    </xf>
    <xf numFmtId="0" fontId="3" fillId="4" borderId="1" xfId="0" applyFont="1" applyFill="1" applyBorder="1" applyAlignment="1">
      <alignment horizontal="center" vertical="center" wrapText="1"/>
    </xf>
    <xf numFmtId="0" fontId="4" fillId="4" borderId="4" xfId="0" applyFont="1" applyFill="1" applyBorder="1" applyAlignment="1">
      <alignment vertical="center" wrapText="1"/>
    </xf>
    <xf numFmtId="0" fontId="9" fillId="4" borderId="13"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0" xfId="0" applyFont="1" applyFill="1" applyAlignment="1">
      <alignment horizontal="center" vertical="center" wrapText="1"/>
    </xf>
    <xf numFmtId="0" fontId="0" fillId="5" borderId="0" xfId="0" applyFill="1" applyAlignment="1">
      <alignment horizontal="center" vertical="center"/>
    </xf>
    <xf numFmtId="0" fontId="4" fillId="3"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xf>
    <xf numFmtId="0" fontId="0" fillId="5" borderId="2" xfId="0" applyFill="1" applyBorder="1" applyAlignment="1">
      <alignment horizontal="center"/>
    </xf>
    <xf numFmtId="0" fontId="0" fillId="5" borderId="13" xfId="0" applyFill="1" applyBorder="1" applyAlignment="1">
      <alignment horizontal="center"/>
    </xf>
    <xf numFmtId="0" fontId="4" fillId="0" borderId="4" xfId="0" applyFont="1" applyFill="1" applyBorder="1" applyAlignment="1">
      <alignment wrapText="1"/>
    </xf>
    <xf numFmtId="0" fontId="4" fillId="0" borderId="4" xfId="0" applyNumberFormat="1" applyFont="1" applyFill="1" applyBorder="1" applyAlignment="1">
      <alignment wrapText="1"/>
    </xf>
    <xf numFmtId="4" fontId="6" fillId="5" borderId="1" xfId="0" applyNumberFormat="1" applyFont="1" applyFill="1" applyBorder="1" applyAlignment="1">
      <alignment horizontal="center" vertical="center" wrapText="1"/>
    </xf>
    <xf numFmtId="0" fontId="12" fillId="4" borderId="1" xfId="0" applyNumberFormat="1" applyFont="1" applyFill="1" applyBorder="1" applyAlignment="1">
      <alignment horizontal="center" vertical="center"/>
    </xf>
    <xf numFmtId="0" fontId="12" fillId="4" borderId="4" xfId="0" applyNumberFormat="1" applyFont="1" applyFill="1" applyBorder="1" applyAlignment="1">
      <alignment horizontal="center" vertical="center"/>
    </xf>
    <xf numFmtId="0" fontId="5" fillId="4" borderId="1" xfId="0" applyNumberFormat="1" applyFont="1" applyFill="1" applyBorder="1" applyAlignment="1">
      <alignment horizontal="center" vertical="center"/>
    </xf>
    <xf numFmtId="0" fontId="5" fillId="4" borderId="4" xfId="0" applyNumberFormat="1" applyFont="1" applyFill="1" applyBorder="1" applyAlignment="1">
      <alignment horizontal="center" vertical="center"/>
    </xf>
    <xf numFmtId="0" fontId="11" fillId="5"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0" fillId="4" borderId="13" xfId="0" applyFill="1" applyBorder="1" applyAlignment="1">
      <alignment horizontal="center"/>
    </xf>
    <xf numFmtId="0" fontId="6" fillId="4" borderId="4"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4" borderId="3" xfId="0" applyFill="1" applyBorder="1" applyAlignment="1">
      <alignment horizontal="center"/>
    </xf>
    <xf numFmtId="0" fontId="11" fillId="4" borderId="14" xfId="0" applyFont="1" applyFill="1" applyBorder="1" applyAlignment="1">
      <alignment horizontal="center" vertical="center"/>
    </xf>
    <xf numFmtId="0" fontId="3" fillId="5" borderId="14" xfId="0" applyFont="1" applyFill="1" applyBorder="1" applyAlignment="1">
      <alignment horizontal="center" vertical="center"/>
    </xf>
    <xf numFmtId="0" fontId="0" fillId="5" borderId="1" xfId="0" applyFill="1" applyBorder="1" applyAlignment="1">
      <alignment horizontal="center" vertical="center"/>
    </xf>
    <xf numFmtId="0" fontId="4" fillId="0" borderId="6" xfId="0" applyFont="1" applyFill="1" applyBorder="1" applyAlignment="1">
      <alignment wrapText="1"/>
    </xf>
    <xf numFmtId="0" fontId="4" fillId="4" borderId="1" xfId="0" applyFont="1" applyFill="1" applyBorder="1" applyAlignment="1">
      <alignment horizontal="center" vertical="center" wrapText="1"/>
    </xf>
    <xf numFmtId="0" fontId="3" fillId="4" borderId="14" xfId="0" applyFont="1" applyFill="1" applyBorder="1" applyAlignment="1">
      <alignment horizontal="center" vertical="center"/>
    </xf>
    <xf numFmtId="0" fontId="0" fillId="4" borderId="1" xfId="0" applyFill="1" applyBorder="1" applyAlignment="1">
      <alignment horizontal="center" vertical="center"/>
    </xf>
    <xf numFmtId="0" fontId="3" fillId="5" borderId="14"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5" borderId="14"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0" xfId="51" applyNumberFormat="1" applyFont="1" applyFill="1" applyAlignment="1">
      <alignment horizontal="center" vertical="center"/>
    </xf>
    <xf numFmtId="0" fontId="4" fillId="4" borderId="0" xfId="0" applyFont="1" applyFill="1" applyAlignment="1">
      <alignment horizontal="center" vertical="center" wrapText="1"/>
    </xf>
    <xf numFmtId="0" fontId="4" fillId="4" borderId="0" xfId="0" applyFont="1" applyFill="1" applyAlignment="1">
      <alignment vertical="center" wrapText="1"/>
    </xf>
    <xf numFmtId="49" fontId="4" fillId="4" borderId="0" xfId="0" applyNumberFormat="1" applyFont="1" applyFill="1" applyAlignment="1">
      <alignment horizontal="center" vertical="center" wrapText="1"/>
    </xf>
    <xf numFmtId="49" fontId="4" fillId="4" borderId="0" xfId="0" applyNumberFormat="1" applyFont="1" applyFill="1" applyAlignment="1">
      <alignment vertical="center" wrapText="1"/>
    </xf>
    <xf numFmtId="0" fontId="5" fillId="4" borderId="1" xfId="0" applyNumberFormat="1" applyFont="1" applyFill="1" applyBorder="1" applyAlignment="1">
      <alignment horizontal="center"/>
    </xf>
    <xf numFmtId="0" fontId="5" fillId="4" borderId="4" xfId="0" applyNumberFormat="1" applyFont="1" applyFill="1" applyBorder="1" applyAlignment="1">
      <alignment horizontal="center"/>
    </xf>
    <xf numFmtId="0" fontId="12" fillId="5" borderId="1" xfId="0" applyNumberFormat="1" applyFont="1" applyFill="1" applyBorder="1" applyAlignment="1">
      <alignment horizontal="center" vertical="center"/>
    </xf>
    <xf numFmtId="0" fontId="12" fillId="5" borderId="4" xfId="0" applyNumberFormat="1" applyFont="1" applyFill="1" applyBorder="1" applyAlignment="1">
      <alignment horizontal="center" vertical="center"/>
    </xf>
    <xf numFmtId="0" fontId="12" fillId="4" borderId="0" xfId="0" applyNumberFormat="1" applyFont="1" applyFill="1" applyAlignment="1">
      <alignment horizontal="center" vertical="center"/>
    </xf>
    <xf numFmtId="49" fontId="2" fillId="4" borderId="1" xfId="53" applyNumberFormat="1" applyFont="1" applyFill="1" applyBorder="1" applyAlignment="1">
      <alignment horizontal="center" vertical="center"/>
    </xf>
    <xf numFmtId="0" fontId="0" fillId="4" borderId="14" xfId="0" applyFont="1" applyFill="1" applyBorder="1" applyAlignment="1"/>
    <xf numFmtId="0" fontId="0" fillId="4" borderId="1" xfId="0" applyFont="1" applyFill="1" applyBorder="1" applyAlignment="1"/>
    <xf numFmtId="0" fontId="3" fillId="4" borderId="0" xfId="0" applyFont="1" applyFill="1" applyAlignment="1">
      <alignment horizontal="center" vertical="center" wrapText="1"/>
    </xf>
    <xf numFmtId="0" fontId="0" fillId="4" borderId="0" xfId="0" applyFill="1" applyAlignment="1">
      <alignment horizontal="center" vertical="center"/>
    </xf>
    <xf numFmtId="176" fontId="2" fillId="5" borderId="1" xfId="0" applyNumberFormat="1" applyFont="1" applyFill="1" applyBorder="1" applyAlignment="1">
      <alignment horizontal="center" vertical="center" wrapText="1"/>
    </xf>
    <xf numFmtId="176" fontId="4" fillId="5" borderId="1" xfId="0" applyNumberFormat="1" applyFont="1" applyFill="1" applyBorder="1" applyAlignment="1">
      <alignment horizontal="center" vertical="center" wrapText="1"/>
    </xf>
    <xf numFmtId="0" fontId="4" fillId="4" borderId="6" xfId="0" applyFont="1" applyFill="1" applyBorder="1" applyAlignment="1">
      <alignment vertical="center" wrapText="1"/>
    </xf>
    <xf numFmtId="176" fontId="5" fillId="5" borderId="1" xfId="0" applyNumberFormat="1" applyFont="1" applyFill="1" applyBorder="1" applyAlignment="1">
      <alignment horizontal="center" vertical="center" wrapText="1"/>
    </xf>
    <xf numFmtId="176" fontId="6" fillId="5" borderId="1" xfId="0" applyNumberFormat="1" applyFont="1" applyFill="1" applyBorder="1" applyAlignment="1">
      <alignment horizontal="center" vertical="center" wrapText="1"/>
    </xf>
    <xf numFmtId="176" fontId="2" fillId="4" borderId="1" xfId="0" applyNumberFormat="1" applyFont="1" applyFill="1" applyBorder="1" applyAlignment="1">
      <alignment horizontal="center" vertical="center" wrapText="1"/>
    </xf>
    <xf numFmtId="0" fontId="4" fillId="5"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4" fillId="8" borderId="4" xfId="0" applyFont="1" applyFill="1" applyBorder="1" applyAlignment="1">
      <alignment horizontal="center" vertical="center"/>
    </xf>
    <xf numFmtId="4" fontId="4" fillId="0" borderId="4" xfId="0" applyNumberFormat="1" applyFont="1" applyFill="1" applyBorder="1" applyAlignment="1">
      <alignment wrapText="1"/>
    </xf>
    <xf numFmtId="0" fontId="13" fillId="0" borderId="0" xfId="0" applyFont="1" applyFill="1">
      <alignment vertical="center"/>
    </xf>
    <xf numFmtId="0" fontId="0" fillId="0" borderId="0" xfId="0" applyFill="1">
      <alignment vertical="center"/>
    </xf>
    <xf numFmtId="0" fontId="1" fillId="0" borderId="0" xfId="0" applyFont="1" applyFill="1" applyAlignment="1">
      <alignment horizontal="center" vertical="center"/>
    </xf>
    <xf numFmtId="0" fontId="0" fillId="0" borderId="0" xfId="0" applyFill="1" applyAlignment="1">
      <alignment horizontal="left" vertical="center"/>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0" fillId="0" borderId="1" xfId="51" applyNumberFormat="1" applyFont="1" applyFill="1" applyBorder="1" applyAlignment="1">
      <alignment horizontal="center" vertical="center"/>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1" xfId="0" applyFont="1" applyFill="1" applyBorder="1">
      <alignment vertical="center"/>
    </xf>
    <xf numFmtId="177" fontId="0" fillId="0" borderId="1" xfId="0" applyNumberFormat="1" applyFont="1" applyFill="1" applyBorder="1" applyAlignment="1">
      <alignment horizontal="center" vertical="center"/>
    </xf>
    <xf numFmtId="0" fontId="5" fillId="0" borderId="2" xfId="0" applyFont="1" applyFill="1" applyBorder="1" applyAlignment="1">
      <alignment horizontal="center" vertical="center" wrapText="1"/>
    </xf>
    <xf numFmtId="0" fontId="13" fillId="0" borderId="1" xfId="0" applyFont="1" applyFill="1" applyBorder="1">
      <alignment vertical="center"/>
    </xf>
    <xf numFmtId="0" fontId="4" fillId="0" borderId="4" xfId="0" applyFont="1" applyFill="1" applyBorder="1" applyAlignment="1" quotePrefix="1">
      <alignment wrapText="1"/>
    </xf>
    <xf numFmtId="0" fontId="2" fillId="3" borderId="4" xfId="0" applyFont="1" applyFill="1" applyBorder="1" applyAlignment="1" quotePrefix="1">
      <alignment horizontal="center" vertical="center" wrapText="1"/>
    </xf>
    <xf numFmtId="0" fontId="3" fillId="3" borderId="4" xfId="51" applyNumberFormat="1" applyFont="1" applyFill="1" applyBorder="1" applyAlignment="1" quotePrefix="1">
      <alignment horizontal="center" vertical="center"/>
    </xf>
    <xf numFmtId="0" fontId="4" fillId="3" borderId="4" xfId="0" applyFont="1" applyFill="1" applyBorder="1" applyAlignment="1" quotePrefix="1">
      <alignment horizontal="center" vertical="center" wrapText="1"/>
    </xf>
    <xf numFmtId="0" fontId="2" fillId="3" borderId="1" xfId="0" applyFont="1" applyFill="1" applyBorder="1" applyAlignment="1" quotePrefix="1">
      <alignment horizontal="center" vertical="center" wrapText="1"/>
    </xf>
    <xf numFmtId="0" fontId="3" fillId="3" borderId="1" xfId="0" applyFont="1" applyFill="1" applyBorder="1" applyAlignment="1" quotePrefix="1">
      <alignment horizontal="center" vertical="center" wrapText="1"/>
    </xf>
    <xf numFmtId="0" fontId="4" fillId="3" borderId="1" xfId="0" applyFont="1" applyFill="1" applyBorder="1" applyAlignment="1" quotePrefix="1">
      <alignment horizontal="center" vertical="center" wrapText="1"/>
    </xf>
    <xf numFmtId="0" fontId="6" fillId="3" borderId="4" xfId="0" applyFont="1" applyFill="1" applyBorder="1" applyAlignment="1" quotePrefix="1">
      <alignment horizontal="center" vertical="center" wrapText="1"/>
    </xf>
    <xf numFmtId="0" fontId="6" fillId="3" borderId="1" xfId="0" applyFont="1" applyFill="1" applyBorder="1" applyAlignment="1" quotePrefix="1">
      <alignment horizontal="center" vertical="center" wrapText="1"/>
    </xf>
    <xf numFmtId="0" fontId="11" fillId="3" borderId="1" xfId="0" applyFont="1" applyFill="1" applyBorder="1" applyAlignment="1" quotePrefix="1">
      <alignment horizontal="center" vertical="center" wrapText="1"/>
    </xf>
    <xf numFmtId="0" fontId="4" fillId="7" borderId="5" xfId="0" applyFont="1" applyFill="1" applyBorder="1" applyAlignment="1" quotePrefix="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4 2 7" xfId="50"/>
    <cellStyle name="常规 11" xfId="51"/>
    <cellStyle name="常规 2 8" xfId="52"/>
    <cellStyle name="常规 4" xfId="53"/>
  </cellStyles>
  <tableStyles count="0" defaultTableStyle="TableStyleMedium2" defaultPivotStyle="PivotStyleLight16"/>
  <colors>
    <mruColors>
      <color rgb="0000B050"/>
      <color rgb="000070C0"/>
      <color rgb="00C0C0C0"/>
      <color rgb="00C00000"/>
      <color rgb="00A5A5A5"/>
      <color rgb="00FFFF00"/>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tabSelected="1" workbookViewId="0">
      <selection activeCell="M5" sqref="M5"/>
    </sheetView>
  </sheetViews>
  <sheetFormatPr defaultColWidth="9" defaultRowHeight="14.25"/>
  <cols>
    <col min="1" max="1" width="4.625" style="145" customWidth="1"/>
    <col min="2" max="2" width="8.625" style="145" customWidth="1"/>
    <col min="3" max="3" width="17.875" style="145" customWidth="1"/>
    <col min="4" max="4" width="12.375" style="145" customWidth="1"/>
    <col min="5" max="5" width="9.625" style="145" customWidth="1"/>
    <col min="6" max="6" width="9.875" style="145" customWidth="1"/>
    <col min="7" max="7" width="9.5" style="145" customWidth="1"/>
    <col min="8" max="8" width="11.25" style="145" customWidth="1"/>
    <col min="9" max="9" width="7.5" style="145" customWidth="1"/>
    <col min="10" max="16384" width="9" style="145"/>
  </cols>
  <sheetData>
    <row r="1" ht="20.25" spans="1:9">
      <c r="A1" s="146" t="s">
        <v>0</v>
      </c>
      <c r="B1" s="146"/>
      <c r="C1" s="146"/>
      <c r="D1" s="146"/>
      <c r="E1" s="146"/>
      <c r="F1" s="146"/>
      <c r="G1" s="146"/>
      <c r="H1" s="146"/>
      <c r="I1" s="146"/>
    </row>
    <row r="2" spans="1:3">
      <c r="A2" s="147" t="s">
        <v>1</v>
      </c>
      <c r="B2" s="147"/>
      <c r="C2" s="147"/>
    </row>
    <row r="3" spans="1:9">
      <c r="A3" s="148" t="s">
        <v>2</v>
      </c>
      <c r="B3" s="148" t="s">
        <v>3</v>
      </c>
      <c r="C3" s="148" t="s">
        <v>4</v>
      </c>
      <c r="D3" s="149" t="s">
        <v>5</v>
      </c>
      <c r="E3" s="148" t="s">
        <v>6</v>
      </c>
      <c r="F3" s="148" t="s">
        <v>7</v>
      </c>
      <c r="G3" s="148" t="s">
        <v>8</v>
      </c>
      <c r="H3" s="148" t="s">
        <v>9</v>
      </c>
      <c r="I3" s="153" t="s">
        <v>10</v>
      </c>
    </row>
    <row r="4" spans="1:9">
      <c r="A4" s="150"/>
      <c r="B4" s="150"/>
      <c r="C4" s="150"/>
      <c r="D4" s="151"/>
      <c r="E4" s="150"/>
      <c r="F4" s="150"/>
      <c r="G4" s="150"/>
      <c r="H4" s="150"/>
      <c r="I4" s="162" t="s">
        <v>11</v>
      </c>
    </row>
    <row r="5" s="144" customFormat="1" ht="20" customHeight="1" spans="1:9">
      <c r="A5" s="152">
        <v>1</v>
      </c>
      <c r="B5" s="153" t="s">
        <v>12</v>
      </c>
      <c r="C5" s="153" t="s">
        <v>13</v>
      </c>
      <c r="D5" s="154">
        <v>38000</v>
      </c>
      <c r="E5" s="155">
        <v>45341</v>
      </c>
      <c r="F5" s="155">
        <v>46437</v>
      </c>
      <c r="G5" s="155">
        <v>45381</v>
      </c>
      <c r="H5" s="156">
        <v>370.5</v>
      </c>
      <c r="I5" s="153" t="s">
        <v>12</v>
      </c>
    </row>
    <row r="6" s="144" customFormat="1" ht="20" customHeight="1" spans="1:9">
      <c r="A6" s="152">
        <v>2</v>
      </c>
      <c r="B6" s="153" t="s">
        <v>14</v>
      </c>
      <c r="C6" s="153" t="s">
        <v>15</v>
      </c>
      <c r="D6" s="154">
        <v>50000</v>
      </c>
      <c r="E6" s="155">
        <v>45696</v>
      </c>
      <c r="F6" s="155">
        <v>46791</v>
      </c>
      <c r="G6" s="155">
        <v>45381</v>
      </c>
      <c r="H6" s="156">
        <v>233.75</v>
      </c>
      <c r="I6" s="153" t="s">
        <v>14</v>
      </c>
    </row>
    <row r="7" s="144" customFormat="1" ht="20" customHeight="1" spans="1:9">
      <c r="A7" s="152">
        <v>3</v>
      </c>
      <c r="B7" s="153" t="s">
        <v>16</v>
      </c>
      <c r="C7" s="153" t="s">
        <v>13</v>
      </c>
      <c r="D7" s="154">
        <v>50000</v>
      </c>
      <c r="E7" s="153" t="s">
        <v>17</v>
      </c>
      <c r="F7" s="153" t="s">
        <v>18</v>
      </c>
      <c r="G7" s="155">
        <v>45381</v>
      </c>
      <c r="H7" s="156">
        <v>487.5</v>
      </c>
      <c r="I7" s="153" t="s">
        <v>16</v>
      </c>
    </row>
    <row r="8" s="144" customFormat="1" ht="20" customHeight="1" spans="1:9">
      <c r="A8" s="152">
        <v>4</v>
      </c>
      <c r="B8" s="153" t="s">
        <v>19</v>
      </c>
      <c r="C8" s="153" t="s">
        <v>15</v>
      </c>
      <c r="D8" s="154">
        <v>50000</v>
      </c>
      <c r="E8" s="153" t="s">
        <v>17</v>
      </c>
      <c r="F8" s="153" t="s">
        <v>18</v>
      </c>
      <c r="G8" s="155">
        <v>45381</v>
      </c>
      <c r="H8" s="156">
        <v>487.5</v>
      </c>
      <c r="I8" s="153" t="s">
        <v>19</v>
      </c>
    </row>
    <row r="9" s="144" customFormat="1" ht="20" customHeight="1" spans="1:9">
      <c r="A9" s="152">
        <v>5</v>
      </c>
      <c r="B9" s="153" t="s">
        <v>20</v>
      </c>
      <c r="C9" s="153" t="s">
        <v>21</v>
      </c>
      <c r="D9" s="154">
        <v>50000</v>
      </c>
      <c r="E9" s="155">
        <v>44173</v>
      </c>
      <c r="F9" s="155">
        <v>45815</v>
      </c>
      <c r="G9" s="155">
        <v>45381</v>
      </c>
      <c r="H9" s="156">
        <v>487.475</v>
      </c>
      <c r="I9" s="153" t="s">
        <v>20</v>
      </c>
    </row>
    <row r="10" s="144" customFormat="1" ht="20" customHeight="1" spans="1:9">
      <c r="A10" s="152">
        <v>6</v>
      </c>
      <c r="B10" s="153" t="s">
        <v>22</v>
      </c>
      <c r="C10" s="153" t="s">
        <v>23</v>
      </c>
      <c r="D10" s="154">
        <v>50000</v>
      </c>
      <c r="E10" s="155">
        <v>44176</v>
      </c>
      <c r="F10" s="155">
        <v>45818</v>
      </c>
      <c r="G10" s="155">
        <v>45381</v>
      </c>
      <c r="H10" s="156">
        <v>487.475</v>
      </c>
      <c r="I10" s="153" t="s">
        <v>22</v>
      </c>
    </row>
    <row r="11" s="144" customFormat="1" ht="20" customHeight="1" spans="1:9">
      <c r="A11" s="152">
        <v>7</v>
      </c>
      <c r="B11" s="153" t="s">
        <v>24</v>
      </c>
      <c r="C11" s="153" t="s">
        <v>25</v>
      </c>
      <c r="D11" s="154">
        <v>50000</v>
      </c>
      <c r="E11" s="155">
        <v>44579</v>
      </c>
      <c r="F11" s="155">
        <v>45675</v>
      </c>
      <c r="G11" s="155">
        <v>45381</v>
      </c>
      <c r="H11" s="156">
        <v>543.75</v>
      </c>
      <c r="I11" s="153" t="s">
        <v>24</v>
      </c>
    </row>
    <row r="12" s="144" customFormat="1" ht="20" customHeight="1" spans="1:9">
      <c r="A12" s="152">
        <v>8</v>
      </c>
      <c r="B12" s="153" t="s">
        <v>26</v>
      </c>
      <c r="C12" s="153" t="s">
        <v>27</v>
      </c>
      <c r="D12" s="154">
        <v>50000</v>
      </c>
      <c r="E12" s="153" t="s">
        <v>17</v>
      </c>
      <c r="F12" s="153" t="s">
        <v>28</v>
      </c>
      <c r="G12" s="155">
        <v>45381</v>
      </c>
      <c r="H12" s="156">
        <v>487.5</v>
      </c>
      <c r="I12" s="153" t="s">
        <v>26</v>
      </c>
    </row>
    <row r="13" s="144" customFormat="1" ht="20" customHeight="1" spans="1:9">
      <c r="A13" s="152">
        <v>9</v>
      </c>
      <c r="B13" s="153" t="s">
        <v>29</v>
      </c>
      <c r="C13" s="153" t="s">
        <v>30</v>
      </c>
      <c r="D13" s="154">
        <v>50000</v>
      </c>
      <c r="E13" s="153" t="s">
        <v>31</v>
      </c>
      <c r="F13" s="153" t="s">
        <v>32</v>
      </c>
      <c r="G13" s="155">
        <v>45381</v>
      </c>
      <c r="H13" s="156">
        <v>487.5</v>
      </c>
      <c r="I13" s="153" t="s">
        <v>29</v>
      </c>
    </row>
    <row r="14" s="144" customFormat="1" ht="20" customHeight="1" spans="1:9">
      <c r="A14" s="152">
        <v>10</v>
      </c>
      <c r="B14" s="153" t="s">
        <v>33</v>
      </c>
      <c r="C14" s="153" t="s">
        <v>34</v>
      </c>
      <c r="D14" s="154">
        <v>40000</v>
      </c>
      <c r="E14" s="155">
        <v>45685</v>
      </c>
      <c r="F14" s="155">
        <v>46780</v>
      </c>
      <c r="G14" s="155">
        <v>45381</v>
      </c>
      <c r="H14" s="156">
        <v>330</v>
      </c>
      <c r="I14" s="153" t="s">
        <v>33</v>
      </c>
    </row>
    <row r="15" s="144" customFormat="1" ht="20" customHeight="1" spans="1:9">
      <c r="A15" s="152">
        <v>11</v>
      </c>
      <c r="B15" s="153" t="s">
        <v>35</v>
      </c>
      <c r="C15" s="153" t="s">
        <v>36</v>
      </c>
      <c r="D15" s="154">
        <v>50000</v>
      </c>
      <c r="E15" s="155">
        <v>45598</v>
      </c>
      <c r="F15" s="155">
        <v>46693</v>
      </c>
      <c r="G15" s="155">
        <v>45381</v>
      </c>
      <c r="H15" s="156">
        <v>412.5</v>
      </c>
      <c r="I15" s="153" t="s">
        <v>35</v>
      </c>
    </row>
    <row r="16" s="144" customFormat="1" ht="20" customHeight="1" spans="1:9">
      <c r="A16" s="152">
        <v>12</v>
      </c>
      <c r="B16" s="153" t="s">
        <v>37</v>
      </c>
      <c r="C16" s="153" t="s">
        <v>38</v>
      </c>
      <c r="D16" s="154">
        <v>50000</v>
      </c>
      <c r="E16" s="155">
        <v>44142</v>
      </c>
      <c r="F16" s="155">
        <v>45784</v>
      </c>
      <c r="G16" s="155">
        <v>45381</v>
      </c>
      <c r="H16" s="156">
        <v>487.475</v>
      </c>
      <c r="I16" s="153" t="s">
        <v>37</v>
      </c>
    </row>
    <row r="17" s="144" customFormat="1" ht="20" customHeight="1" spans="1:9">
      <c r="A17" s="152">
        <v>13</v>
      </c>
      <c r="B17" s="153" t="s">
        <v>39</v>
      </c>
      <c r="C17" s="153" t="s">
        <v>40</v>
      </c>
      <c r="D17" s="154">
        <v>50000</v>
      </c>
      <c r="E17" s="155">
        <v>44540</v>
      </c>
      <c r="F17" s="155">
        <v>45636</v>
      </c>
      <c r="G17" s="155">
        <v>45381</v>
      </c>
      <c r="H17" s="156">
        <v>543.75</v>
      </c>
      <c r="I17" s="153" t="s">
        <v>39</v>
      </c>
    </row>
    <row r="18" s="144" customFormat="1" ht="20" customHeight="1" spans="1:9">
      <c r="A18" s="152">
        <v>14</v>
      </c>
      <c r="B18" s="153" t="s">
        <v>41</v>
      </c>
      <c r="C18" s="153" t="s">
        <v>36</v>
      </c>
      <c r="D18" s="154">
        <v>50000</v>
      </c>
      <c r="E18" s="153" t="s">
        <v>17</v>
      </c>
      <c r="F18" s="153" t="s">
        <v>18</v>
      </c>
      <c r="G18" s="155">
        <v>45381</v>
      </c>
      <c r="H18" s="156">
        <v>487.5</v>
      </c>
      <c r="I18" s="153" t="s">
        <v>41</v>
      </c>
    </row>
    <row r="19" s="144" customFormat="1" ht="20" customHeight="1" spans="1:9">
      <c r="A19" s="152">
        <v>15</v>
      </c>
      <c r="B19" s="153" t="s">
        <v>42</v>
      </c>
      <c r="C19" s="153" t="s">
        <v>43</v>
      </c>
      <c r="D19" s="154">
        <v>50000</v>
      </c>
      <c r="E19" s="153" t="s">
        <v>31</v>
      </c>
      <c r="F19" s="153" t="s">
        <v>32</v>
      </c>
      <c r="G19" s="155">
        <v>45381</v>
      </c>
      <c r="H19" s="156">
        <v>487.5</v>
      </c>
      <c r="I19" s="153" t="s">
        <v>42</v>
      </c>
    </row>
    <row r="20" s="144" customFormat="1" ht="20" customHeight="1" spans="1:9">
      <c r="A20" s="152">
        <v>16</v>
      </c>
      <c r="B20" s="153" t="s">
        <v>44</v>
      </c>
      <c r="C20" s="153" t="s">
        <v>45</v>
      </c>
      <c r="D20" s="154">
        <v>50000</v>
      </c>
      <c r="E20" s="153" t="s">
        <v>31</v>
      </c>
      <c r="F20" s="153" t="s">
        <v>32</v>
      </c>
      <c r="G20" s="155">
        <v>45381</v>
      </c>
      <c r="H20" s="156">
        <v>487.5</v>
      </c>
      <c r="I20" s="153" t="s">
        <v>44</v>
      </c>
    </row>
    <row r="21" s="144" customFormat="1" ht="20" customHeight="1" spans="1:9">
      <c r="A21" s="152">
        <v>17</v>
      </c>
      <c r="B21" s="153" t="s">
        <v>46</v>
      </c>
      <c r="C21" s="153" t="s">
        <v>47</v>
      </c>
      <c r="D21" s="154">
        <v>50000</v>
      </c>
      <c r="E21" s="153" t="s">
        <v>31</v>
      </c>
      <c r="F21" s="153" t="s">
        <v>32</v>
      </c>
      <c r="G21" s="155">
        <v>45381</v>
      </c>
      <c r="H21" s="156">
        <v>487.5</v>
      </c>
      <c r="I21" s="153" t="s">
        <v>46</v>
      </c>
    </row>
    <row r="22" s="144" customFormat="1" ht="20" customHeight="1" spans="1:9">
      <c r="A22" s="152">
        <v>18</v>
      </c>
      <c r="B22" s="153" t="s">
        <v>48</v>
      </c>
      <c r="C22" s="153" t="s">
        <v>49</v>
      </c>
      <c r="D22" s="154">
        <v>50000</v>
      </c>
      <c r="E22" s="155">
        <v>44196</v>
      </c>
      <c r="F22" s="155">
        <v>45838</v>
      </c>
      <c r="G22" s="155">
        <v>45381</v>
      </c>
      <c r="H22" s="156">
        <v>487.475</v>
      </c>
      <c r="I22" s="153" t="s">
        <v>48</v>
      </c>
    </row>
    <row r="23" s="144" customFormat="1" ht="20" customHeight="1" spans="1:9">
      <c r="A23" s="152">
        <v>19</v>
      </c>
      <c r="B23" s="153" t="s">
        <v>50</v>
      </c>
      <c r="C23" s="153" t="s">
        <v>51</v>
      </c>
      <c r="D23" s="154">
        <v>50000</v>
      </c>
      <c r="E23" s="153" t="s">
        <v>31</v>
      </c>
      <c r="F23" s="153" t="s">
        <v>32</v>
      </c>
      <c r="G23" s="155">
        <v>45381</v>
      </c>
      <c r="H23" s="156">
        <v>487.5</v>
      </c>
      <c r="I23" s="153" t="s">
        <v>50</v>
      </c>
    </row>
    <row r="24" s="144" customFormat="1" ht="20" customHeight="1" spans="1:9">
      <c r="A24" s="152">
        <v>20</v>
      </c>
      <c r="B24" s="153" t="s">
        <v>52</v>
      </c>
      <c r="C24" s="153" t="s">
        <v>53</v>
      </c>
      <c r="D24" s="154">
        <v>50000</v>
      </c>
      <c r="E24" s="157">
        <v>45391</v>
      </c>
      <c r="F24" s="157">
        <v>46486</v>
      </c>
      <c r="G24" s="155">
        <v>45381</v>
      </c>
      <c r="H24" s="156">
        <v>456.25</v>
      </c>
      <c r="I24" s="153" t="s">
        <v>54</v>
      </c>
    </row>
    <row r="25" s="144" customFormat="1" ht="20" customHeight="1" spans="1:9">
      <c r="A25" s="152">
        <v>21</v>
      </c>
      <c r="B25" s="153" t="s">
        <v>55</v>
      </c>
      <c r="C25" s="158" t="s">
        <v>56</v>
      </c>
      <c r="D25" s="158" t="s">
        <v>57</v>
      </c>
      <c r="E25" s="158" t="s">
        <v>58</v>
      </c>
      <c r="F25" s="158" t="s">
        <v>59</v>
      </c>
      <c r="G25" s="157"/>
      <c r="H25" s="159">
        <v>183.33</v>
      </c>
      <c r="I25" s="153" t="s">
        <v>55</v>
      </c>
    </row>
    <row r="26" s="144" customFormat="1" ht="20" customHeight="1" spans="1:9">
      <c r="A26" s="152">
        <v>22</v>
      </c>
      <c r="B26" s="153" t="s">
        <v>60</v>
      </c>
      <c r="C26" s="153" t="s">
        <v>61</v>
      </c>
      <c r="D26" s="154">
        <v>50000</v>
      </c>
      <c r="E26" s="155">
        <v>44181</v>
      </c>
      <c r="F26" s="155">
        <v>45823</v>
      </c>
      <c r="G26" s="155">
        <v>45381</v>
      </c>
      <c r="H26" s="156">
        <v>487.475</v>
      </c>
      <c r="I26" s="153" t="s">
        <v>60</v>
      </c>
    </row>
    <row r="27" s="144" customFormat="1" ht="20" customHeight="1" spans="1:9">
      <c r="A27" s="152">
        <v>23</v>
      </c>
      <c r="B27" s="153" t="s">
        <v>62</v>
      </c>
      <c r="C27" s="153" t="s">
        <v>63</v>
      </c>
      <c r="D27" s="154">
        <v>50000</v>
      </c>
      <c r="E27" s="153" t="s">
        <v>64</v>
      </c>
      <c r="F27" s="153" t="s">
        <v>65</v>
      </c>
      <c r="G27" s="155">
        <v>45381</v>
      </c>
      <c r="H27" s="156">
        <v>487.5</v>
      </c>
      <c r="I27" s="153" t="s">
        <v>62</v>
      </c>
    </row>
    <row r="28" s="144" customFormat="1" ht="20" customHeight="1" spans="1:9">
      <c r="A28" s="152">
        <v>24</v>
      </c>
      <c r="B28" s="153" t="s">
        <v>66</v>
      </c>
      <c r="C28" s="153" t="s">
        <v>67</v>
      </c>
      <c r="D28" s="154">
        <v>50000</v>
      </c>
      <c r="E28" s="157">
        <v>45637</v>
      </c>
      <c r="F28" s="157">
        <v>46732</v>
      </c>
      <c r="G28" s="155">
        <v>45381</v>
      </c>
      <c r="H28" s="156">
        <v>412.5</v>
      </c>
      <c r="I28" s="153" t="s">
        <v>66</v>
      </c>
    </row>
    <row r="29" s="144" customFormat="1" ht="20" customHeight="1" spans="1:9">
      <c r="A29" s="152">
        <v>25</v>
      </c>
      <c r="B29" s="153" t="s">
        <v>68</v>
      </c>
      <c r="C29" s="153" t="s">
        <v>69</v>
      </c>
      <c r="D29" s="154">
        <v>50000</v>
      </c>
      <c r="E29" s="153" t="s">
        <v>31</v>
      </c>
      <c r="F29" s="153" t="s">
        <v>32</v>
      </c>
      <c r="G29" s="155">
        <v>45381</v>
      </c>
      <c r="H29" s="156">
        <v>487.5</v>
      </c>
      <c r="I29" s="153" t="s">
        <v>68</v>
      </c>
    </row>
    <row r="30" s="144" customFormat="1" ht="20" customHeight="1" spans="1:9">
      <c r="A30" s="152">
        <v>26</v>
      </c>
      <c r="B30" s="153" t="s">
        <v>70</v>
      </c>
      <c r="C30" s="153" t="s">
        <v>71</v>
      </c>
      <c r="D30" s="154">
        <v>50000</v>
      </c>
      <c r="E30" s="153" t="s">
        <v>31</v>
      </c>
      <c r="F30" s="153" t="s">
        <v>32</v>
      </c>
      <c r="G30" s="155">
        <v>45381</v>
      </c>
      <c r="H30" s="156">
        <v>487.5</v>
      </c>
      <c r="I30" s="153" t="s">
        <v>70</v>
      </c>
    </row>
    <row r="31" s="144" customFormat="1" ht="20" customHeight="1" spans="1:9">
      <c r="A31" s="152">
        <v>27</v>
      </c>
      <c r="B31" s="153" t="s">
        <v>72</v>
      </c>
      <c r="C31" s="153" t="s">
        <v>73</v>
      </c>
      <c r="D31" s="154">
        <v>50000</v>
      </c>
      <c r="E31" s="153" t="s">
        <v>31</v>
      </c>
      <c r="F31" s="153" t="s">
        <v>32</v>
      </c>
      <c r="G31" s="155">
        <v>45381</v>
      </c>
      <c r="H31" s="156">
        <v>487.5</v>
      </c>
      <c r="I31" s="153" t="s">
        <v>72</v>
      </c>
    </row>
    <row r="32" s="144" customFormat="1" ht="20" customHeight="1" spans="1:9">
      <c r="A32" s="152">
        <v>28</v>
      </c>
      <c r="B32" s="153" t="s">
        <v>74</v>
      </c>
      <c r="C32" s="153" t="s">
        <v>75</v>
      </c>
      <c r="D32" s="154">
        <v>50000</v>
      </c>
      <c r="E32" s="153" t="s">
        <v>17</v>
      </c>
      <c r="F32" s="153" t="s">
        <v>18</v>
      </c>
      <c r="G32" s="155">
        <v>45381</v>
      </c>
      <c r="H32" s="156">
        <v>487.5</v>
      </c>
      <c r="I32" s="153" t="s">
        <v>74</v>
      </c>
    </row>
    <row r="33" s="144" customFormat="1" ht="20" customHeight="1" spans="1:9">
      <c r="A33" s="152">
        <v>29</v>
      </c>
      <c r="B33" s="153" t="s">
        <v>76</v>
      </c>
      <c r="C33" s="153" t="s">
        <v>77</v>
      </c>
      <c r="D33" s="154">
        <v>50000</v>
      </c>
      <c r="E33" s="153" t="s">
        <v>31</v>
      </c>
      <c r="F33" s="153" t="s">
        <v>32</v>
      </c>
      <c r="G33" s="155">
        <v>45381</v>
      </c>
      <c r="H33" s="156">
        <v>487.5</v>
      </c>
      <c r="I33" s="153" t="s">
        <v>76</v>
      </c>
    </row>
    <row r="34" s="144" customFormat="1" ht="20" customHeight="1" spans="1:9">
      <c r="A34" s="152">
        <v>30</v>
      </c>
      <c r="B34" s="153" t="s">
        <v>78</v>
      </c>
      <c r="C34" s="153" t="s">
        <v>79</v>
      </c>
      <c r="D34" s="154">
        <v>50000</v>
      </c>
      <c r="E34" s="153" t="s">
        <v>31</v>
      </c>
      <c r="F34" s="153" t="s">
        <v>32</v>
      </c>
      <c r="G34" s="155">
        <v>45381</v>
      </c>
      <c r="H34" s="156">
        <v>487.5</v>
      </c>
      <c r="I34" s="153" t="s">
        <v>78</v>
      </c>
    </row>
    <row r="35" s="144" customFormat="1" ht="20" customHeight="1" spans="1:9">
      <c r="A35" s="152">
        <v>31</v>
      </c>
      <c r="B35" s="153" t="s">
        <v>80</v>
      </c>
      <c r="C35" s="153" t="s">
        <v>81</v>
      </c>
      <c r="D35" s="154">
        <v>50000</v>
      </c>
      <c r="E35" s="153" t="s">
        <v>31</v>
      </c>
      <c r="F35" s="153" t="s">
        <v>32</v>
      </c>
      <c r="G35" s="155">
        <v>45381</v>
      </c>
      <c r="H35" s="156">
        <v>487.5</v>
      </c>
      <c r="I35" s="153" t="s">
        <v>80</v>
      </c>
    </row>
    <row r="36" s="144" customFormat="1" ht="20" customHeight="1" spans="1:9">
      <c r="A36" s="152">
        <v>32</v>
      </c>
      <c r="B36" s="153" t="s">
        <v>82</v>
      </c>
      <c r="C36" s="153" t="s">
        <v>83</v>
      </c>
      <c r="D36" s="154">
        <v>50000</v>
      </c>
      <c r="E36" s="153" t="s">
        <v>31</v>
      </c>
      <c r="F36" s="153" t="s">
        <v>32</v>
      </c>
      <c r="G36" s="155">
        <v>45381</v>
      </c>
      <c r="H36" s="156">
        <v>487.5</v>
      </c>
      <c r="I36" s="153" t="s">
        <v>82</v>
      </c>
    </row>
    <row r="37" s="144" customFormat="1" ht="20" customHeight="1" spans="1:9">
      <c r="A37" s="152">
        <v>33</v>
      </c>
      <c r="B37" s="153" t="s">
        <v>84</v>
      </c>
      <c r="C37" s="153" t="s">
        <v>85</v>
      </c>
      <c r="D37" s="154">
        <v>50000</v>
      </c>
      <c r="E37" s="155">
        <v>45483</v>
      </c>
      <c r="F37" s="155">
        <v>46578</v>
      </c>
      <c r="G37" s="155">
        <v>45381</v>
      </c>
      <c r="H37" s="156">
        <v>456.25</v>
      </c>
      <c r="I37" s="153" t="s">
        <v>84</v>
      </c>
    </row>
    <row r="38" s="144" customFormat="1" ht="20" customHeight="1" spans="1:9">
      <c r="A38" s="152">
        <v>34</v>
      </c>
      <c r="B38" s="153" t="s">
        <v>86</v>
      </c>
      <c r="C38" s="153" t="s">
        <v>87</v>
      </c>
      <c r="D38" s="154">
        <v>50000</v>
      </c>
      <c r="E38" s="155">
        <v>44711</v>
      </c>
      <c r="F38" s="155">
        <v>45807</v>
      </c>
      <c r="G38" s="155">
        <v>45381</v>
      </c>
      <c r="H38" s="156">
        <v>518.75</v>
      </c>
      <c r="I38" s="153" t="s">
        <v>86</v>
      </c>
    </row>
    <row r="39" s="144" customFormat="1" ht="20" customHeight="1" spans="1:9">
      <c r="A39" s="152">
        <v>35</v>
      </c>
      <c r="B39" s="153" t="s">
        <v>88</v>
      </c>
      <c r="C39" s="153" t="s">
        <v>85</v>
      </c>
      <c r="D39" s="154">
        <v>50000</v>
      </c>
      <c r="E39" s="153" t="s">
        <v>31</v>
      </c>
      <c r="F39" s="153" t="s">
        <v>32</v>
      </c>
      <c r="G39" s="155">
        <v>45381</v>
      </c>
      <c r="H39" s="156">
        <v>487.5</v>
      </c>
      <c r="I39" s="153" t="s">
        <v>88</v>
      </c>
    </row>
    <row r="40" s="144" customFormat="1" ht="20" customHeight="1" spans="1:9">
      <c r="A40" s="152">
        <v>36</v>
      </c>
      <c r="B40" s="153" t="s">
        <v>89</v>
      </c>
      <c r="C40" s="153" t="s">
        <v>85</v>
      </c>
      <c r="D40" s="154">
        <v>50000</v>
      </c>
      <c r="E40" s="153" t="s">
        <v>31</v>
      </c>
      <c r="F40" s="153" t="s">
        <v>32</v>
      </c>
      <c r="G40" s="155">
        <v>45381</v>
      </c>
      <c r="H40" s="156">
        <v>487.5</v>
      </c>
      <c r="I40" s="153" t="s">
        <v>89</v>
      </c>
    </row>
    <row r="41" s="145" customFormat="1" spans="1:9">
      <c r="A41" s="160"/>
      <c r="B41" s="160"/>
      <c r="C41" s="160" t="s">
        <v>90</v>
      </c>
      <c r="D41" s="160">
        <f>SUM(D5:D40)</f>
        <v>1728000</v>
      </c>
      <c r="E41" s="160"/>
      <c r="F41" s="160"/>
      <c r="G41" s="160"/>
      <c r="H41" s="161">
        <f>SUM(H5:H40)</f>
        <v>16648.705</v>
      </c>
      <c r="I41" s="163"/>
    </row>
  </sheetData>
  <mergeCells count="10">
    <mergeCell ref="A1:I1"/>
    <mergeCell ref="A2:C2"/>
    <mergeCell ref="A3:A4"/>
    <mergeCell ref="B3:B4"/>
    <mergeCell ref="C3:C4"/>
    <mergeCell ref="D3:D4"/>
    <mergeCell ref="E3:E4"/>
    <mergeCell ref="F3:F4"/>
    <mergeCell ref="G3:G4"/>
    <mergeCell ref="H3:H4"/>
  </mergeCells>
  <pageMargins left="0.751388888888889" right="0.751388888888889" top="1" bottom="1" header="0.5" footer="0.5"/>
  <pageSetup paperSize="9" scale="8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2"/>
  <sheetViews>
    <sheetView topLeftCell="A155" workbookViewId="0">
      <selection activeCell="L162" sqref="L162"/>
    </sheetView>
  </sheetViews>
  <sheetFormatPr defaultColWidth="9" defaultRowHeight="14.25"/>
  <cols>
    <col min="1" max="1" width="18.625" customWidth="1"/>
    <col min="4" max="4" width="18.625" customWidth="1"/>
  </cols>
  <sheetData>
    <row r="1" spans="1:24">
      <c r="A1" s="142"/>
      <c r="B1" s="142"/>
      <c r="C1" s="142"/>
      <c r="D1" s="142"/>
      <c r="E1" s="142"/>
      <c r="F1" s="142"/>
      <c r="G1" s="142"/>
      <c r="H1" s="142"/>
      <c r="I1" s="142"/>
      <c r="J1" s="142"/>
      <c r="K1" s="142"/>
      <c r="L1" s="142"/>
      <c r="M1" s="142"/>
      <c r="N1" s="142"/>
      <c r="O1" s="142"/>
      <c r="P1" s="142"/>
      <c r="Q1" s="142"/>
      <c r="R1" s="142"/>
      <c r="S1" s="142"/>
      <c r="T1" s="142"/>
      <c r="U1" s="142"/>
      <c r="V1" s="142"/>
      <c r="W1" s="142"/>
      <c r="X1" s="142"/>
    </row>
    <row r="2" spans="1:24">
      <c r="A2" s="142" t="s">
        <v>91</v>
      </c>
      <c r="B2" s="142" t="s">
        <v>92</v>
      </c>
      <c r="C2" s="142" t="s">
        <v>93</v>
      </c>
      <c r="D2" s="142" t="s">
        <v>91</v>
      </c>
      <c r="E2" s="142" t="s">
        <v>94</v>
      </c>
      <c r="F2" s="142" t="s">
        <v>95</v>
      </c>
      <c r="G2" s="142" t="s">
        <v>5</v>
      </c>
      <c r="H2" s="142" t="s">
        <v>96</v>
      </c>
      <c r="I2" s="142" t="s">
        <v>7</v>
      </c>
      <c r="J2" s="142" t="s">
        <v>94</v>
      </c>
      <c r="K2" s="142" t="s">
        <v>97</v>
      </c>
      <c r="L2" s="142" t="s">
        <v>98</v>
      </c>
      <c r="M2" s="142" t="s">
        <v>99</v>
      </c>
      <c r="N2" s="142" t="s">
        <v>100</v>
      </c>
      <c r="O2" s="142" t="s">
        <v>101</v>
      </c>
      <c r="P2" s="142" t="s">
        <v>102</v>
      </c>
      <c r="Q2" s="142" t="s">
        <v>103</v>
      </c>
      <c r="R2" s="142" t="s">
        <v>104</v>
      </c>
      <c r="S2" s="142" t="s">
        <v>105</v>
      </c>
      <c r="T2" s="142" t="s">
        <v>106</v>
      </c>
      <c r="U2" s="142" t="s">
        <v>107</v>
      </c>
      <c r="V2" s="142" t="s">
        <v>108</v>
      </c>
      <c r="W2" s="142" t="s">
        <v>109</v>
      </c>
      <c r="X2" s="142" t="s">
        <v>110</v>
      </c>
    </row>
    <row r="3" ht="56.25" spans="1:24">
      <c r="A3" s="164" t="s">
        <v>111</v>
      </c>
      <c r="B3" s="93" t="s">
        <v>112</v>
      </c>
      <c r="C3" s="93" t="s">
        <v>113</v>
      </c>
      <c r="D3" s="93" t="s">
        <v>111</v>
      </c>
      <c r="E3" s="93" t="s">
        <v>114</v>
      </c>
      <c r="F3" s="93" t="s">
        <v>57</v>
      </c>
      <c r="G3" s="143">
        <v>50000</v>
      </c>
      <c r="H3" s="93" t="s">
        <v>115</v>
      </c>
      <c r="I3" s="93" t="s">
        <v>116</v>
      </c>
      <c r="J3" s="93" t="s">
        <v>114</v>
      </c>
      <c r="K3" s="93" t="s">
        <v>117</v>
      </c>
      <c r="L3" s="93" t="s">
        <v>118</v>
      </c>
      <c r="M3" s="93" t="s">
        <v>119</v>
      </c>
      <c r="N3" s="93" t="s">
        <v>120</v>
      </c>
      <c r="O3" s="93" t="s">
        <v>121</v>
      </c>
      <c r="P3" s="93" t="s">
        <v>122</v>
      </c>
      <c r="Q3" s="93" t="s">
        <v>123</v>
      </c>
      <c r="R3" s="93" t="s">
        <v>124</v>
      </c>
      <c r="S3" s="93" t="s">
        <v>125</v>
      </c>
      <c r="T3" s="93" t="s">
        <v>126</v>
      </c>
      <c r="U3" s="93" t="s">
        <v>127</v>
      </c>
      <c r="V3" s="93" t="s">
        <v>128</v>
      </c>
      <c r="W3" s="93" t="s">
        <v>126</v>
      </c>
      <c r="X3" s="93" t="s">
        <v>126</v>
      </c>
    </row>
    <row r="4" ht="56.25" spans="1:24">
      <c r="A4" s="93" t="s">
        <v>129</v>
      </c>
      <c r="B4" s="93" t="s">
        <v>130</v>
      </c>
      <c r="C4" s="93" t="s">
        <v>131</v>
      </c>
      <c r="D4" s="93" t="s">
        <v>129</v>
      </c>
      <c r="E4" s="93" t="s">
        <v>114</v>
      </c>
      <c r="F4" s="93" t="s">
        <v>57</v>
      </c>
      <c r="G4" s="143">
        <v>50000</v>
      </c>
      <c r="H4" s="93" t="s">
        <v>115</v>
      </c>
      <c r="I4" s="93" t="s">
        <v>116</v>
      </c>
      <c r="J4" s="93" t="s">
        <v>114</v>
      </c>
      <c r="K4" s="93" t="s">
        <v>117</v>
      </c>
      <c r="L4" s="93" t="s">
        <v>118</v>
      </c>
      <c r="M4" s="93" t="s">
        <v>119</v>
      </c>
      <c r="N4" s="93" t="s">
        <v>120</v>
      </c>
      <c r="O4" s="93" t="s">
        <v>121</v>
      </c>
      <c r="P4" s="93" t="s">
        <v>132</v>
      </c>
      <c r="Q4" s="93" t="s">
        <v>133</v>
      </c>
      <c r="R4" s="93" t="s">
        <v>134</v>
      </c>
      <c r="S4" s="93" t="s">
        <v>125</v>
      </c>
      <c r="T4" s="93" t="s">
        <v>126</v>
      </c>
      <c r="U4" s="93" t="s">
        <v>127</v>
      </c>
      <c r="V4" s="93" t="s">
        <v>128</v>
      </c>
      <c r="W4" s="93" t="s">
        <v>126</v>
      </c>
      <c r="X4" s="93" t="s">
        <v>126</v>
      </c>
    </row>
    <row r="5" ht="56.25" spans="1:24">
      <c r="A5" s="164" t="s">
        <v>135</v>
      </c>
      <c r="B5" s="93" t="s">
        <v>136</v>
      </c>
      <c r="C5" s="93" t="s">
        <v>137</v>
      </c>
      <c r="D5" s="93" t="s">
        <v>135</v>
      </c>
      <c r="E5" s="93" t="s">
        <v>114</v>
      </c>
      <c r="F5" s="93" t="s">
        <v>57</v>
      </c>
      <c r="G5" s="143">
        <v>50000</v>
      </c>
      <c r="H5" s="93" t="s">
        <v>115</v>
      </c>
      <c r="I5" s="93" t="s">
        <v>116</v>
      </c>
      <c r="J5" s="93" t="s">
        <v>114</v>
      </c>
      <c r="K5" s="93" t="s">
        <v>117</v>
      </c>
      <c r="L5" s="93" t="s">
        <v>118</v>
      </c>
      <c r="M5" s="93" t="s">
        <v>119</v>
      </c>
      <c r="N5" s="93" t="s">
        <v>120</v>
      </c>
      <c r="O5" s="93" t="s">
        <v>121</v>
      </c>
      <c r="P5" s="93" t="s">
        <v>138</v>
      </c>
      <c r="Q5" s="93" t="s">
        <v>139</v>
      </c>
      <c r="R5" s="93" t="s">
        <v>140</v>
      </c>
      <c r="S5" s="93" t="s">
        <v>125</v>
      </c>
      <c r="T5" s="93" t="s">
        <v>126</v>
      </c>
      <c r="U5" s="93" t="s">
        <v>127</v>
      </c>
      <c r="V5" s="93" t="s">
        <v>128</v>
      </c>
      <c r="W5" s="93" t="s">
        <v>126</v>
      </c>
      <c r="X5" s="93" t="s">
        <v>126</v>
      </c>
    </row>
    <row r="6" ht="56.25" spans="1:24">
      <c r="A6" s="93" t="s">
        <v>141</v>
      </c>
      <c r="B6" s="93" t="s">
        <v>142</v>
      </c>
      <c r="C6" s="93" t="s">
        <v>143</v>
      </c>
      <c r="D6" s="93" t="s">
        <v>141</v>
      </c>
      <c r="E6" s="93" t="s">
        <v>114</v>
      </c>
      <c r="F6" s="93" t="s">
        <v>57</v>
      </c>
      <c r="G6" s="143">
        <v>50000</v>
      </c>
      <c r="H6" s="93" t="s">
        <v>115</v>
      </c>
      <c r="I6" s="93" t="s">
        <v>116</v>
      </c>
      <c r="J6" s="93" t="s">
        <v>114</v>
      </c>
      <c r="K6" s="93" t="s">
        <v>117</v>
      </c>
      <c r="L6" s="93" t="s">
        <v>118</v>
      </c>
      <c r="M6" s="93" t="s">
        <v>119</v>
      </c>
      <c r="N6" s="93" t="s">
        <v>120</v>
      </c>
      <c r="O6" s="93" t="s">
        <v>121</v>
      </c>
      <c r="P6" s="93" t="s">
        <v>132</v>
      </c>
      <c r="Q6" s="93" t="s">
        <v>133</v>
      </c>
      <c r="R6" s="93" t="s">
        <v>144</v>
      </c>
      <c r="S6" s="93" t="s">
        <v>125</v>
      </c>
      <c r="T6" s="93" t="s">
        <v>126</v>
      </c>
      <c r="U6" s="93" t="s">
        <v>127</v>
      </c>
      <c r="V6" s="93" t="s">
        <v>128</v>
      </c>
      <c r="W6" s="93" t="s">
        <v>126</v>
      </c>
      <c r="X6" s="93" t="s">
        <v>126</v>
      </c>
    </row>
    <row r="7" ht="56.25" spans="1:24">
      <c r="A7" s="164" t="s">
        <v>145</v>
      </c>
      <c r="B7" s="93" t="s">
        <v>146</v>
      </c>
      <c r="C7" s="93" t="s">
        <v>147</v>
      </c>
      <c r="D7" s="93" t="s">
        <v>145</v>
      </c>
      <c r="E7" s="93" t="s">
        <v>114</v>
      </c>
      <c r="F7" s="93" t="s">
        <v>57</v>
      </c>
      <c r="G7" s="143">
        <v>50000</v>
      </c>
      <c r="H7" s="93" t="s">
        <v>115</v>
      </c>
      <c r="I7" s="93" t="s">
        <v>116</v>
      </c>
      <c r="J7" s="93" t="s">
        <v>114</v>
      </c>
      <c r="K7" s="93" t="s">
        <v>117</v>
      </c>
      <c r="L7" s="93" t="s">
        <v>118</v>
      </c>
      <c r="M7" s="93" t="s">
        <v>119</v>
      </c>
      <c r="N7" s="93" t="s">
        <v>120</v>
      </c>
      <c r="O7" s="93" t="s">
        <v>121</v>
      </c>
      <c r="P7" s="93" t="s">
        <v>148</v>
      </c>
      <c r="Q7" s="93" t="s">
        <v>149</v>
      </c>
      <c r="R7" s="93" t="s">
        <v>150</v>
      </c>
      <c r="S7" s="93" t="s">
        <v>125</v>
      </c>
      <c r="T7" s="93" t="s">
        <v>126</v>
      </c>
      <c r="U7" s="93" t="s">
        <v>127</v>
      </c>
      <c r="V7" s="93" t="s">
        <v>128</v>
      </c>
      <c r="W7" s="93" t="s">
        <v>126</v>
      </c>
      <c r="X7" s="93" t="s">
        <v>126</v>
      </c>
    </row>
    <row r="8" ht="56.25" spans="1:24">
      <c r="A8" s="164" t="s">
        <v>151</v>
      </c>
      <c r="B8" s="93" t="s">
        <v>152</v>
      </c>
      <c r="C8" s="93" t="s">
        <v>153</v>
      </c>
      <c r="D8" s="93" t="s">
        <v>151</v>
      </c>
      <c r="E8" s="93" t="s">
        <v>114</v>
      </c>
      <c r="F8" s="93" t="s">
        <v>57</v>
      </c>
      <c r="G8" s="143">
        <v>50000</v>
      </c>
      <c r="H8" s="93" t="s">
        <v>115</v>
      </c>
      <c r="I8" s="93" t="s">
        <v>116</v>
      </c>
      <c r="J8" s="93" t="s">
        <v>114</v>
      </c>
      <c r="K8" s="93" t="s">
        <v>117</v>
      </c>
      <c r="L8" s="93" t="s">
        <v>118</v>
      </c>
      <c r="M8" s="93" t="s">
        <v>119</v>
      </c>
      <c r="N8" s="93" t="s">
        <v>120</v>
      </c>
      <c r="O8" s="93" t="s">
        <v>121</v>
      </c>
      <c r="P8" s="93" t="s">
        <v>154</v>
      </c>
      <c r="Q8" s="93" t="s">
        <v>155</v>
      </c>
      <c r="R8" s="93" t="s">
        <v>156</v>
      </c>
      <c r="S8" s="93" t="s">
        <v>125</v>
      </c>
      <c r="T8" s="93" t="s">
        <v>126</v>
      </c>
      <c r="U8" s="93" t="s">
        <v>127</v>
      </c>
      <c r="V8" s="93" t="s">
        <v>128</v>
      </c>
      <c r="W8" s="93" t="s">
        <v>126</v>
      </c>
      <c r="X8" s="93" t="s">
        <v>126</v>
      </c>
    </row>
    <row r="9" ht="56.25" spans="1:24">
      <c r="A9" s="93" t="s">
        <v>157</v>
      </c>
      <c r="B9" s="93" t="s">
        <v>158</v>
      </c>
      <c r="C9" s="93" t="s">
        <v>159</v>
      </c>
      <c r="D9" s="93" t="s">
        <v>157</v>
      </c>
      <c r="E9" s="93" t="s">
        <v>114</v>
      </c>
      <c r="F9" s="93" t="s">
        <v>57</v>
      </c>
      <c r="G9" s="143">
        <v>50000</v>
      </c>
      <c r="H9" s="93" t="s">
        <v>115</v>
      </c>
      <c r="I9" s="93" t="s">
        <v>116</v>
      </c>
      <c r="J9" s="93" t="s">
        <v>114</v>
      </c>
      <c r="K9" s="93" t="s">
        <v>117</v>
      </c>
      <c r="L9" s="93" t="s">
        <v>118</v>
      </c>
      <c r="M9" s="93" t="s">
        <v>119</v>
      </c>
      <c r="N9" s="93" t="s">
        <v>120</v>
      </c>
      <c r="O9" s="93" t="s">
        <v>121</v>
      </c>
      <c r="P9" s="93" t="s">
        <v>122</v>
      </c>
      <c r="Q9" s="93" t="s">
        <v>123</v>
      </c>
      <c r="R9" s="93" t="s">
        <v>160</v>
      </c>
      <c r="S9" s="93" t="s">
        <v>125</v>
      </c>
      <c r="T9" s="93" t="s">
        <v>126</v>
      </c>
      <c r="U9" s="93" t="s">
        <v>127</v>
      </c>
      <c r="V9" s="93" t="s">
        <v>128</v>
      </c>
      <c r="W9" s="93" t="s">
        <v>126</v>
      </c>
      <c r="X9" s="93" t="s">
        <v>126</v>
      </c>
    </row>
    <row r="10" ht="56.25" spans="1:24">
      <c r="A10" s="93" t="s">
        <v>161</v>
      </c>
      <c r="B10" s="93" t="s">
        <v>162</v>
      </c>
      <c r="C10" s="93" t="s">
        <v>163</v>
      </c>
      <c r="D10" s="93" t="s">
        <v>161</v>
      </c>
      <c r="E10" s="93" t="s">
        <v>114</v>
      </c>
      <c r="F10" s="93" t="s">
        <v>57</v>
      </c>
      <c r="G10" s="143">
        <v>50000</v>
      </c>
      <c r="H10" s="93" t="s">
        <v>115</v>
      </c>
      <c r="I10" s="93" t="s">
        <v>116</v>
      </c>
      <c r="J10" s="93" t="s">
        <v>114</v>
      </c>
      <c r="K10" s="93" t="s">
        <v>117</v>
      </c>
      <c r="L10" s="93" t="s">
        <v>118</v>
      </c>
      <c r="M10" s="93" t="s">
        <v>119</v>
      </c>
      <c r="N10" s="93" t="s">
        <v>120</v>
      </c>
      <c r="O10" s="93" t="s">
        <v>121</v>
      </c>
      <c r="P10" s="93" t="s">
        <v>132</v>
      </c>
      <c r="Q10" s="93" t="s">
        <v>133</v>
      </c>
      <c r="R10" s="93" t="s">
        <v>164</v>
      </c>
      <c r="S10" s="93" t="s">
        <v>125</v>
      </c>
      <c r="T10" s="93" t="s">
        <v>126</v>
      </c>
      <c r="U10" s="93" t="s">
        <v>127</v>
      </c>
      <c r="V10" s="93" t="s">
        <v>128</v>
      </c>
      <c r="W10" s="93" t="s">
        <v>126</v>
      </c>
      <c r="X10" s="93" t="s">
        <v>126</v>
      </c>
    </row>
    <row r="11" ht="56.25" spans="1:24">
      <c r="A11" s="164" t="s">
        <v>165</v>
      </c>
      <c r="B11" s="93" t="s">
        <v>166</v>
      </c>
      <c r="C11" s="93" t="s">
        <v>167</v>
      </c>
      <c r="D11" s="93" t="s">
        <v>165</v>
      </c>
      <c r="E11" s="93" t="s">
        <v>114</v>
      </c>
      <c r="F11" s="93" t="s">
        <v>57</v>
      </c>
      <c r="G11" s="143">
        <v>50000</v>
      </c>
      <c r="H11" s="93" t="s">
        <v>115</v>
      </c>
      <c r="I11" s="93" t="s">
        <v>116</v>
      </c>
      <c r="J11" s="93" t="s">
        <v>114</v>
      </c>
      <c r="K11" s="93" t="s">
        <v>117</v>
      </c>
      <c r="L11" s="93" t="s">
        <v>118</v>
      </c>
      <c r="M11" s="93" t="s">
        <v>119</v>
      </c>
      <c r="N11" s="93" t="s">
        <v>120</v>
      </c>
      <c r="O11" s="93" t="s">
        <v>121</v>
      </c>
      <c r="P11" s="93" t="s">
        <v>138</v>
      </c>
      <c r="Q11" s="93" t="s">
        <v>139</v>
      </c>
      <c r="R11" s="93" t="s">
        <v>168</v>
      </c>
      <c r="S11" s="93" t="s">
        <v>125</v>
      </c>
      <c r="T11" s="93" t="s">
        <v>126</v>
      </c>
      <c r="U11" s="93" t="s">
        <v>127</v>
      </c>
      <c r="V11" s="93" t="s">
        <v>128</v>
      </c>
      <c r="W11" s="93" t="s">
        <v>126</v>
      </c>
      <c r="X11" s="93" t="s">
        <v>126</v>
      </c>
    </row>
    <row r="12" ht="56.25" spans="1:24">
      <c r="A12" s="93" t="s">
        <v>169</v>
      </c>
      <c r="B12" s="93" t="s">
        <v>170</v>
      </c>
      <c r="C12" s="93" t="s">
        <v>171</v>
      </c>
      <c r="D12" s="93" t="s">
        <v>169</v>
      </c>
      <c r="E12" s="93" t="s">
        <v>114</v>
      </c>
      <c r="F12" s="93" t="s">
        <v>57</v>
      </c>
      <c r="G12" s="143">
        <v>50000</v>
      </c>
      <c r="H12" s="93" t="s">
        <v>115</v>
      </c>
      <c r="I12" s="93" t="s">
        <v>116</v>
      </c>
      <c r="J12" s="93" t="s">
        <v>114</v>
      </c>
      <c r="K12" s="93" t="s">
        <v>117</v>
      </c>
      <c r="L12" s="93" t="s">
        <v>118</v>
      </c>
      <c r="M12" s="93" t="s">
        <v>119</v>
      </c>
      <c r="N12" s="93" t="s">
        <v>120</v>
      </c>
      <c r="O12" s="93" t="s">
        <v>121</v>
      </c>
      <c r="P12" s="93" t="s">
        <v>148</v>
      </c>
      <c r="Q12" s="93" t="s">
        <v>149</v>
      </c>
      <c r="R12" s="93" t="s">
        <v>172</v>
      </c>
      <c r="S12" s="93" t="s">
        <v>125</v>
      </c>
      <c r="T12" s="93" t="s">
        <v>126</v>
      </c>
      <c r="U12" s="93" t="s">
        <v>127</v>
      </c>
      <c r="V12" s="93" t="s">
        <v>128</v>
      </c>
      <c r="W12" s="93" t="s">
        <v>126</v>
      </c>
      <c r="X12" s="93" t="s">
        <v>126</v>
      </c>
    </row>
    <row r="13" ht="56.25" spans="1:24">
      <c r="A13" s="164" t="s">
        <v>173</v>
      </c>
      <c r="B13" s="93" t="s">
        <v>174</v>
      </c>
      <c r="C13" s="93" t="s">
        <v>175</v>
      </c>
      <c r="D13" s="93" t="s">
        <v>173</v>
      </c>
      <c r="E13" s="93" t="s">
        <v>114</v>
      </c>
      <c r="F13" s="93" t="s">
        <v>57</v>
      </c>
      <c r="G13" s="143">
        <v>50000</v>
      </c>
      <c r="H13" s="93" t="s">
        <v>115</v>
      </c>
      <c r="I13" s="93" t="s">
        <v>116</v>
      </c>
      <c r="J13" s="93" t="s">
        <v>114</v>
      </c>
      <c r="K13" s="93" t="s">
        <v>117</v>
      </c>
      <c r="L13" s="93" t="s">
        <v>118</v>
      </c>
      <c r="M13" s="93" t="s">
        <v>119</v>
      </c>
      <c r="N13" s="93" t="s">
        <v>120</v>
      </c>
      <c r="O13" s="93" t="s">
        <v>121</v>
      </c>
      <c r="P13" s="93" t="s">
        <v>138</v>
      </c>
      <c r="Q13" s="93" t="s">
        <v>139</v>
      </c>
      <c r="R13" s="93" t="s">
        <v>176</v>
      </c>
      <c r="S13" s="93" t="s">
        <v>125</v>
      </c>
      <c r="T13" s="93" t="s">
        <v>126</v>
      </c>
      <c r="U13" s="93" t="s">
        <v>127</v>
      </c>
      <c r="V13" s="93" t="s">
        <v>128</v>
      </c>
      <c r="W13" s="93" t="s">
        <v>126</v>
      </c>
      <c r="X13" s="93" t="s">
        <v>126</v>
      </c>
    </row>
    <row r="14" ht="56.25" spans="1:24">
      <c r="A14" s="93" t="s">
        <v>177</v>
      </c>
      <c r="B14" s="93" t="s">
        <v>178</v>
      </c>
      <c r="C14" s="93" t="s">
        <v>179</v>
      </c>
      <c r="D14" s="93" t="s">
        <v>177</v>
      </c>
      <c r="E14" s="93" t="s">
        <v>114</v>
      </c>
      <c r="F14" s="93" t="s">
        <v>57</v>
      </c>
      <c r="G14" s="143">
        <v>50000</v>
      </c>
      <c r="H14" s="93" t="s">
        <v>115</v>
      </c>
      <c r="I14" s="93" t="s">
        <v>116</v>
      </c>
      <c r="J14" s="93" t="s">
        <v>114</v>
      </c>
      <c r="K14" s="93" t="s">
        <v>117</v>
      </c>
      <c r="L14" s="93" t="s">
        <v>118</v>
      </c>
      <c r="M14" s="93" t="s">
        <v>119</v>
      </c>
      <c r="N14" s="93" t="s">
        <v>120</v>
      </c>
      <c r="O14" s="93" t="s">
        <v>121</v>
      </c>
      <c r="P14" s="93" t="s">
        <v>122</v>
      </c>
      <c r="Q14" s="93" t="s">
        <v>123</v>
      </c>
      <c r="R14" s="93" t="s">
        <v>180</v>
      </c>
      <c r="S14" s="93" t="s">
        <v>125</v>
      </c>
      <c r="T14" s="93" t="s">
        <v>126</v>
      </c>
      <c r="U14" s="93" t="s">
        <v>127</v>
      </c>
      <c r="V14" s="93" t="s">
        <v>128</v>
      </c>
      <c r="W14" s="93" t="s">
        <v>126</v>
      </c>
      <c r="X14" s="93" t="s">
        <v>126</v>
      </c>
    </row>
    <row r="15" ht="56.25" spans="1:24">
      <c r="A15" s="93" t="s">
        <v>181</v>
      </c>
      <c r="B15" s="93" t="s">
        <v>182</v>
      </c>
      <c r="C15" s="93" t="s">
        <v>183</v>
      </c>
      <c r="D15" s="93" t="s">
        <v>181</v>
      </c>
      <c r="E15" s="93" t="s">
        <v>114</v>
      </c>
      <c r="F15" s="93" t="s">
        <v>57</v>
      </c>
      <c r="G15" s="143">
        <v>50000</v>
      </c>
      <c r="H15" s="93" t="s">
        <v>184</v>
      </c>
      <c r="I15" s="93" t="s">
        <v>185</v>
      </c>
      <c r="J15" s="93" t="s">
        <v>114</v>
      </c>
      <c r="K15" s="93" t="s">
        <v>117</v>
      </c>
      <c r="L15" s="93" t="s">
        <v>118</v>
      </c>
      <c r="M15" s="93" t="s">
        <v>119</v>
      </c>
      <c r="N15" s="93"/>
      <c r="O15" s="93" t="s">
        <v>186</v>
      </c>
      <c r="P15" s="93" t="s">
        <v>187</v>
      </c>
      <c r="Q15" s="93" t="s">
        <v>188</v>
      </c>
      <c r="R15" s="93" t="s">
        <v>189</v>
      </c>
      <c r="S15" s="93" t="s">
        <v>125</v>
      </c>
      <c r="T15" s="93" t="s">
        <v>126</v>
      </c>
      <c r="U15" s="93" t="s">
        <v>190</v>
      </c>
      <c r="V15" s="93" t="s">
        <v>128</v>
      </c>
      <c r="W15" s="93" t="s">
        <v>126</v>
      </c>
      <c r="X15" s="93" t="s">
        <v>126</v>
      </c>
    </row>
    <row r="16" ht="56.25" spans="1:24">
      <c r="A16" s="93" t="s">
        <v>191</v>
      </c>
      <c r="B16" s="93" t="s">
        <v>192</v>
      </c>
      <c r="C16" s="93" t="s">
        <v>193</v>
      </c>
      <c r="D16" s="93" t="s">
        <v>191</v>
      </c>
      <c r="E16" s="93" t="s">
        <v>114</v>
      </c>
      <c r="F16" s="93" t="s">
        <v>57</v>
      </c>
      <c r="G16" s="143">
        <v>50000</v>
      </c>
      <c r="H16" s="93" t="s">
        <v>184</v>
      </c>
      <c r="I16" s="93" t="s">
        <v>185</v>
      </c>
      <c r="J16" s="93" t="s">
        <v>114</v>
      </c>
      <c r="K16" s="93" t="s">
        <v>117</v>
      </c>
      <c r="L16" s="93" t="s">
        <v>118</v>
      </c>
      <c r="M16" s="93" t="s">
        <v>119</v>
      </c>
      <c r="N16" s="93"/>
      <c r="O16" s="93" t="s">
        <v>186</v>
      </c>
      <c r="P16" s="93" t="s">
        <v>194</v>
      </c>
      <c r="Q16" s="93" t="s">
        <v>195</v>
      </c>
      <c r="R16" s="93" t="s">
        <v>196</v>
      </c>
      <c r="S16" s="93" t="s">
        <v>125</v>
      </c>
      <c r="T16" s="93" t="s">
        <v>126</v>
      </c>
      <c r="U16" s="93" t="s">
        <v>190</v>
      </c>
      <c r="V16" s="93" t="s">
        <v>128</v>
      </c>
      <c r="W16" s="93" t="s">
        <v>126</v>
      </c>
      <c r="X16" s="93" t="s">
        <v>126</v>
      </c>
    </row>
    <row r="17" ht="45" spans="1:24">
      <c r="A17" s="93" t="s">
        <v>197</v>
      </c>
      <c r="B17" s="93" t="s">
        <v>198</v>
      </c>
      <c r="C17" s="93" t="s">
        <v>199</v>
      </c>
      <c r="D17" s="93" t="s">
        <v>197</v>
      </c>
      <c r="E17" s="93" t="s">
        <v>114</v>
      </c>
      <c r="F17" s="93" t="s">
        <v>57</v>
      </c>
      <c r="G17" s="143">
        <v>50000</v>
      </c>
      <c r="H17" s="93" t="s">
        <v>184</v>
      </c>
      <c r="I17" s="93" t="s">
        <v>185</v>
      </c>
      <c r="J17" s="93" t="s">
        <v>114</v>
      </c>
      <c r="K17" s="93" t="s">
        <v>117</v>
      </c>
      <c r="L17" s="93" t="s">
        <v>118</v>
      </c>
      <c r="M17" s="93" t="s">
        <v>119</v>
      </c>
      <c r="N17" s="93"/>
      <c r="O17" s="93" t="s">
        <v>121</v>
      </c>
      <c r="P17" s="93" t="s">
        <v>200</v>
      </c>
      <c r="Q17" s="93" t="s">
        <v>201</v>
      </c>
      <c r="R17" s="93" t="s">
        <v>202</v>
      </c>
      <c r="S17" s="93" t="s">
        <v>125</v>
      </c>
      <c r="T17" s="93" t="s">
        <v>126</v>
      </c>
      <c r="U17" s="93" t="s">
        <v>190</v>
      </c>
      <c r="V17" s="93" t="s">
        <v>128</v>
      </c>
      <c r="W17" s="93" t="s">
        <v>126</v>
      </c>
      <c r="X17" s="93" t="s">
        <v>126</v>
      </c>
    </row>
    <row r="18" ht="56.25" spans="1:24">
      <c r="A18" s="164" t="s">
        <v>203</v>
      </c>
      <c r="B18" s="93" t="s">
        <v>204</v>
      </c>
      <c r="C18" s="93" t="s">
        <v>205</v>
      </c>
      <c r="D18" s="93" t="s">
        <v>203</v>
      </c>
      <c r="E18" s="93" t="s">
        <v>114</v>
      </c>
      <c r="F18" s="93" t="s">
        <v>57</v>
      </c>
      <c r="G18" s="143">
        <v>50000</v>
      </c>
      <c r="H18" s="93" t="s">
        <v>184</v>
      </c>
      <c r="I18" s="93" t="s">
        <v>185</v>
      </c>
      <c r="J18" s="93" t="s">
        <v>114</v>
      </c>
      <c r="K18" s="93" t="s">
        <v>117</v>
      </c>
      <c r="L18" s="93" t="s">
        <v>118</v>
      </c>
      <c r="M18" s="93" t="s">
        <v>119</v>
      </c>
      <c r="N18" s="93" t="s">
        <v>120</v>
      </c>
      <c r="O18" s="93" t="s">
        <v>121</v>
      </c>
      <c r="P18" s="93" t="s">
        <v>206</v>
      </c>
      <c r="Q18" s="93" t="s">
        <v>207</v>
      </c>
      <c r="R18" s="93" t="s">
        <v>208</v>
      </c>
      <c r="S18" s="93" t="s">
        <v>125</v>
      </c>
      <c r="T18" s="93" t="s">
        <v>126</v>
      </c>
      <c r="U18" s="93" t="s">
        <v>190</v>
      </c>
      <c r="V18" s="93" t="s">
        <v>128</v>
      </c>
      <c r="W18" s="93" t="s">
        <v>126</v>
      </c>
      <c r="X18" s="93" t="s">
        <v>126</v>
      </c>
    </row>
    <row r="19" ht="56.25" spans="1:24">
      <c r="A19" s="93" t="s">
        <v>209</v>
      </c>
      <c r="B19" s="93" t="s">
        <v>210</v>
      </c>
      <c r="C19" s="93" t="s">
        <v>211</v>
      </c>
      <c r="D19" s="93" t="s">
        <v>209</v>
      </c>
      <c r="E19" s="93" t="s">
        <v>114</v>
      </c>
      <c r="F19" s="93" t="s">
        <v>57</v>
      </c>
      <c r="G19" s="143">
        <v>50000</v>
      </c>
      <c r="H19" s="93" t="s">
        <v>184</v>
      </c>
      <c r="I19" s="93" t="s">
        <v>185</v>
      </c>
      <c r="J19" s="93" t="s">
        <v>114</v>
      </c>
      <c r="K19" s="93" t="s">
        <v>117</v>
      </c>
      <c r="L19" s="93" t="s">
        <v>118</v>
      </c>
      <c r="M19" s="93" t="s">
        <v>119</v>
      </c>
      <c r="N19" s="93"/>
      <c r="O19" s="93" t="s">
        <v>121</v>
      </c>
      <c r="P19" s="93" t="s">
        <v>212</v>
      </c>
      <c r="Q19" s="93" t="s">
        <v>213</v>
      </c>
      <c r="R19" s="93" t="s">
        <v>214</v>
      </c>
      <c r="S19" s="93" t="s">
        <v>125</v>
      </c>
      <c r="T19" s="93" t="s">
        <v>126</v>
      </c>
      <c r="U19" s="93" t="s">
        <v>190</v>
      </c>
      <c r="V19" s="93" t="s">
        <v>128</v>
      </c>
      <c r="W19" s="93" t="s">
        <v>126</v>
      </c>
      <c r="X19" s="93" t="s">
        <v>126</v>
      </c>
    </row>
    <row r="20" ht="56.25" spans="1:24">
      <c r="A20" s="164" t="s">
        <v>215</v>
      </c>
      <c r="B20" s="93" t="s">
        <v>216</v>
      </c>
      <c r="C20" s="93" t="s">
        <v>217</v>
      </c>
      <c r="D20" s="93" t="s">
        <v>215</v>
      </c>
      <c r="E20" s="93" t="s">
        <v>114</v>
      </c>
      <c r="F20" s="93" t="s">
        <v>57</v>
      </c>
      <c r="G20" s="143">
        <v>50000</v>
      </c>
      <c r="H20" s="93" t="s">
        <v>184</v>
      </c>
      <c r="I20" s="93" t="s">
        <v>185</v>
      </c>
      <c r="J20" s="93" t="s">
        <v>114</v>
      </c>
      <c r="K20" s="93" t="s">
        <v>117</v>
      </c>
      <c r="L20" s="93" t="s">
        <v>118</v>
      </c>
      <c r="M20" s="93" t="s">
        <v>119</v>
      </c>
      <c r="N20" s="93" t="s">
        <v>120</v>
      </c>
      <c r="O20" s="93" t="s">
        <v>121</v>
      </c>
      <c r="P20" s="93" t="s">
        <v>218</v>
      </c>
      <c r="Q20" s="93" t="s">
        <v>219</v>
      </c>
      <c r="R20" s="93" t="s">
        <v>220</v>
      </c>
      <c r="S20" s="93" t="s">
        <v>125</v>
      </c>
      <c r="T20" s="93" t="s">
        <v>126</v>
      </c>
      <c r="U20" s="93" t="s">
        <v>190</v>
      </c>
      <c r="V20" s="93" t="s">
        <v>128</v>
      </c>
      <c r="W20" s="93" t="s">
        <v>126</v>
      </c>
      <c r="X20" s="93" t="s">
        <v>126</v>
      </c>
    </row>
    <row r="21" ht="56.25" spans="1:24">
      <c r="A21" s="164" t="s">
        <v>221</v>
      </c>
      <c r="B21" s="93" t="s">
        <v>222</v>
      </c>
      <c r="C21" s="93" t="s">
        <v>223</v>
      </c>
      <c r="D21" s="93" t="s">
        <v>221</v>
      </c>
      <c r="E21" s="93" t="s">
        <v>114</v>
      </c>
      <c r="F21" s="93" t="s">
        <v>57</v>
      </c>
      <c r="G21" s="143">
        <v>50000</v>
      </c>
      <c r="H21" s="93" t="s">
        <v>184</v>
      </c>
      <c r="I21" s="93" t="s">
        <v>185</v>
      </c>
      <c r="J21" s="93" t="s">
        <v>114</v>
      </c>
      <c r="K21" s="93" t="s">
        <v>117</v>
      </c>
      <c r="L21" s="93" t="s">
        <v>118</v>
      </c>
      <c r="M21" s="93" t="s">
        <v>119</v>
      </c>
      <c r="N21" s="93" t="s">
        <v>120</v>
      </c>
      <c r="O21" s="93" t="s">
        <v>121</v>
      </c>
      <c r="P21" s="93" t="s">
        <v>224</v>
      </c>
      <c r="Q21" s="93" t="s">
        <v>225</v>
      </c>
      <c r="R21" s="93" t="s">
        <v>226</v>
      </c>
      <c r="S21" s="93" t="s">
        <v>125</v>
      </c>
      <c r="T21" s="93" t="s">
        <v>126</v>
      </c>
      <c r="U21" s="93" t="s">
        <v>190</v>
      </c>
      <c r="V21" s="93" t="s">
        <v>128</v>
      </c>
      <c r="W21" s="93" t="s">
        <v>126</v>
      </c>
      <c r="X21" s="93" t="s">
        <v>126</v>
      </c>
    </row>
    <row r="22" ht="56.25" spans="1:24">
      <c r="A22" s="93" t="s">
        <v>227</v>
      </c>
      <c r="B22" s="93" t="s">
        <v>228</v>
      </c>
      <c r="C22" s="93" t="s">
        <v>229</v>
      </c>
      <c r="D22" s="93" t="s">
        <v>227</v>
      </c>
      <c r="E22" s="93" t="s">
        <v>114</v>
      </c>
      <c r="F22" s="93" t="s">
        <v>57</v>
      </c>
      <c r="G22" s="143">
        <v>50000</v>
      </c>
      <c r="H22" s="93" t="s">
        <v>184</v>
      </c>
      <c r="I22" s="93" t="s">
        <v>185</v>
      </c>
      <c r="J22" s="93" t="s">
        <v>114</v>
      </c>
      <c r="K22" s="93" t="s">
        <v>117</v>
      </c>
      <c r="L22" s="93" t="s">
        <v>118</v>
      </c>
      <c r="M22" s="93" t="s">
        <v>119</v>
      </c>
      <c r="N22" s="93"/>
      <c r="O22" s="93" t="s">
        <v>186</v>
      </c>
      <c r="P22" s="93" t="s">
        <v>230</v>
      </c>
      <c r="Q22" s="93" t="s">
        <v>231</v>
      </c>
      <c r="R22" s="93" t="s">
        <v>232</v>
      </c>
      <c r="S22" s="93" t="s">
        <v>125</v>
      </c>
      <c r="T22" s="93" t="s">
        <v>126</v>
      </c>
      <c r="U22" s="93" t="s">
        <v>190</v>
      </c>
      <c r="V22" s="93" t="s">
        <v>128</v>
      </c>
      <c r="W22" s="93" t="s">
        <v>126</v>
      </c>
      <c r="X22" s="93" t="s">
        <v>126</v>
      </c>
    </row>
    <row r="23" ht="56.25" spans="1:24">
      <c r="A23" s="93" t="s">
        <v>233</v>
      </c>
      <c r="B23" s="93" t="s">
        <v>234</v>
      </c>
      <c r="C23" s="93" t="s">
        <v>235</v>
      </c>
      <c r="D23" s="93" t="s">
        <v>233</v>
      </c>
      <c r="E23" s="93" t="s">
        <v>114</v>
      </c>
      <c r="F23" s="93" t="s">
        <v>57</v>
      </c>
      <c r="G23" s="143">
        <v>50000</v>
      </c>
      <c r="H23" s="93" t="s">
        <v>184</v>
      </c>
      <c r="I23" s="93" t="s">
        <v>185</v>
      </c>
      <c r="J23" s="93" t="s">
        <v>114</v>
      </c>
      <c r="K23" s="93" t="s">
        <v>117</v>
      </c>
      <c r="L23" s="93" t="s">
        <v>118</v>
      </c>
      <c r="M23" s="93" t="s">
        <v>119</v>
      </c>
      <c r="N23" s="93"/>
      <c r="O23" s="93" t="s">
        <v>186</v>
      </c>
      <c r="P23" s="93" t="s">
        <v>236</v>
      </c>
      <c r="Q23" s="93" t="s">
        <v>237</v>
      </c>
      <c r="R23" s="93" t="s">
        <v>238</v>
      </c>
      <c r="S23" s="93" t="s">
        <v>125</v>
      </c>
      <c r="T23" s="93" t="s">
        <v>126</v>
      </c>
      <c r="U23" s="93" t="s">
        <v>190</v>
      </c>
      <c r="V23" s="93" t="s">
        <v>128</v>
      </c>
      <c r="W23" s="93" t="s">
        <v>126</v>
      </c>
      <c r="X23" s="93" t="s">
        <v>126</v>
      </c>
    </row>
    <row r="24" ht="56.25" spans="1:24">
      <c r="A24" s="93" t="s">
        <v>239</v>
      </c>
      <c r="B24" s="93" t="s">
        <v>88</v>
      </c>
      <c r="C24" s="93" t="s">
        <v>240</v>
      </c>
      <c r="D24" s="93" t="s">
        <v>239</v>
      </c>
      <c r="E24" s="93" t="s">
        <v>114</v>
      </c>
      <c r="F24" s="93" t="s">
        <v>57</v>
      </c>
      <c r="G24" s="143">
        <v>50000</v>
      </c>
      <c r="H24" s="93" t="s">
        <v>184</v>
      </c>
      <c r="I24" s="93" t="s">
        <v>185</v>
      </c>
      <c r="J24" s="93" t="s">
        <v>114</v>
      </c>
      <c r="K24" s="93" t="s">
        <v>117</v>
      </c>
      <c r="L24" s="93" t="s">
        <v>118</v>
      </c>
      <c r="M24" s="93" t="s">
        <v>119</v>
      </c>
      <c r="N24" s="93"/>
      <c r="O24" s="93" t="s">
        <v>186</v>
      </c>
      <c r="P24" s="93" t="s">
        <v>241</v>
      </c>
      <c r="Q24" s="93" t="s">
        <v>242</v>
      </c>
      <c r="R24" s="93" t="s">
        <v>243</v>
      </c>
      <c r="S24" s="93" t="s">
        <v>125</v>
      </c>
      <c r="T24" s="93" t="s">
        <v>126</v>
      </c>
      <c r="U24" s="93" t="s">
        <v>190</v>
      </c>
      <c r="V24" s="93" t="s">
        <v>128</v>
      </c>
      <c r="W24" s="93" t="s">
        <v>126</v>
      </c>
      <c r="X24" s="93" t="s">
        <v>126</v>
      </c>
    </row>
    <row r="25" ht="56.25" spans="1:24">
      <c r="A25" s="93" t="s">
        <v>244</v>
      </c>
      <c r="B25" s="93" t="s">
        <v>245</v>
      </c>
      <c r="C25" s="93" t="s">
        <v>246</v>
      </c>
      <c r="D25" s="93" t="s">
        <v>244</v>
      </c>
      <c r="E25" s="93">
        <v>4.75</v>
      </c>
      <c r="F25" s="93" t="s">
        <v>57</v>
      </c>
      <c r="G25" s="143">
        <v>50000</v>
      </c>
      <c r="H25" s="93" t="s">
        <v>184</v>
      </c>
      <c r="I25" s="93" t="s">
        <v>185</v>
      </c>
      <c r="J25" s="93" t="s">
        <v>114</v>
      </c>
      <c r="K25" s="93" t="s">
        <v>117</v>
      </c>
      <c r="L25" s="93" t="s">
        <v>118</v>
      </c>
      <c r="M25" s="93" t="s">
        <v>119</v>
      </c>
      <c r="N25" s="93"/>
      <c r="O25" s="93" t="s">
        <v>186</v>
      </c>
      <c r="P25" s="93" t="s">
        <v>247</v>
      </c>
      <c r="Q25" s="93" t="s">
        <v>248</v>
      </c>
      <c r="R25" s="93" t="s">
        <v>249</v>
      </c>
      <c r="S25" s="93" t="s">
        <v>125</v>
      </c>
      <c r="T25" s="93" t="s">
        <v>126</v>
      </c>
      <c r="U25" s="93" t="s">
        <v>190</v>
      </c>
      <c r="V25" s="93" t="s">
        <v>128</v>
      </c>
      <c r="W25" s="93" t="s">
        <v>126</v>
      </c>
      <c r="X25" s="93" t="s">
        <v>126</v>
      </c>
    </row>
    <row r="26" ht="56.25" spans="1:24">
      <c r="A26" s="93" t="s">
        <v>250</v>
      </c>
      <c r="B26" s="93" t="s">
        <v>251</v>
      </c>
      <c r="C26" s="93" t="s">
        <v>252</v>
      </c>
      <c r="D26" s="93" t="s">
        <v>250</v>
      </c>
      <c r="E26" s="93" t="s">
        <v>114</v>
      </c>
      <c r="F26" s="93" t="s">
        <v>57</v>
      </c>
      <c r="G26" s="143">
        <v>50000</v>
      </c>
      <c r="H26" s="93" t="s">
        <v>184</v>
      </c>
      <c r="I26" s="93" t="s">
        <v>185</v>
      </c>
      <c r="J26" s="93" t="s">
        <v>114</v>
      </c>
      <c r="K26" s="93" t="s">
        <v>117</v>
      </c>
      <c r="L26" s="93" t="s">
        <v>118</v>
      </c>
      <c r="M26" s="93" t="s">
        <v>119</v>
      </c>
      <c r="N26" s="93"/>
      <c r="O26" s="93" t="s">
        <v>186</v>
      </c>
      <c r="P26" s="93" t="s">
        <v>253</v>
      </c>
      <c r="Q26" s="93" t="s">
        <v>254</v>
      </c>
      <c r="R26" s="93" t="s">
        <v>255</v>
      </c>
      <c r="S26" s="93" t="s">
        <v>125</v>
      </c>
      <c r="T26" s="93" t="s">
        <v>126</v>
      </c>
      <c r="U26" s="93" t="s">
        <v>190</v>
      </c>
      <c r="V26" s="93" t="s">
        <v>128</v>
      </c>
      <c r="W26" s="93" t="s">
        <v>126</v>
      </c>
      <c r="X26" s="93" t="s">
        <v>126</v>
      </c>
    </row>
    <row r="27" ht="56.25" spans="1:24">
      <c r="A27" s="93" t="s">
        <v>256</v>
      </c>
      <c r="B27" s="93" t="s">
        <v>257</v>
      </c>
      <c r="C27" s="93" t="s">
        <v>258</v>
      </c>
      <c r="D27" s="93" t="s">
        <v>256</v>
      </c>
      <c r="E27" s="93" t="s">
        <v>114</v>
      </c>
      <c r="F27" s="93" t="s">
        <v>57</v>
      </c>
      <c r="G27" s="143">
        <v>50000</v>
      </c>
      <c r="H27" s="93" t="s">
        <v>184</v>
      </c>
      <c r="I27" s="93" t="s">
        <v>185</v>
      </c>
      <c r="J27" s="93" t="s">
        <v>114</v>
      </c>
      <c r="K27" s="93" t="s">
        <v>117</v>
      </c>
      <c r="L27" s="93" t="s">
        <v>118</v>
      </c>
      <c r="M27" s="93" t="s">
        <v>119</v>
      </c>
      <c r="N27" s="93"/>
      <c r="O27" s="93" t="s">
        <v>186</v>
      </c>
      <c r="P27" s="93" t="s">
        <v>259</v>
      </c>
      <c r="Q27" s="93" t="s">
        <v>260</v>
      </c>
      <c r="R27" s="93" t="s">
        <v>261</v>
      </c>
      <c r="S27" s="93" t="s">
        <v>125</v>
      </c>
      <c r="T27" s="93" t="s">
        <v>126</v>
      </c>
      <c r="U27" s="93" t="s">
        <v>190</v>
      </c>
      <c r="V27" s="93" t="s">
        <v>128</v>
      </c>
      <c r="W27" s="93" t="s">
        <v>126</v>
      </c>
      <c r="X27" s="93" t="s">
        <v>126</v>
      </c>
    </row>
    <row r="28" ht="56.25" spans="1:24">
      <c r="A28" s="93" t="s">
        <v>262</v>
      </c>
      <c r="B28" s="93" t="s">
        <v>263</v>
      </c>
      <c r="C28" s="93" t="s">
        <v>264</v>
      </c>
      <c r="D28" s="93" t="s">
        <v>262</v>
      </c>
      <c r="E28" s="93" t="s">
        <v>114</v>
      </c>
      <c r="F28" s="93" t="s">
        <v>57</v>
      </c>
      <c r="G28" s="143">
        <v>50000</v>
      </c>
      <c r="H28" s="93" t="s">
        <v>184</v>
      </c>
      <c r="I28" s="93" t="s">
        <v>185</v>
      </c>
      <c r="J28" s="93" t="s">
        <v>114</v>
      </c>
      <c r="K28" s="93" t="s">
        <v>117</v>
      </c>
      <c r="L28" s="93" t="s">
        <v>118</v>
      </c>
      <c r="M28" s="93" t="s">
        <v>119</v>
      </c>
      <c r="N28" s="93"/>
      <c r="O28" s="93" t="s">
        <v>186</v>
      </c>
      <c r="P28" s="93" t="s">
        <v>230</v>
      </c>
      <c r="Q28" s="93" t="s">
        <v>231</v>
      </c>
      <c r="R28" s="93" t="s">
        <v>265</v>
      </c>
      <c r="S28" s="93" t="s">
        <v>125</v>
      </c>
      <c r="T28" s="93" t="s">
        <v>126</v>
      </c>
      <c r="U28" s="93" t="s">
        <v>190</v>
      </c>
      <c r="V28" s="93" t="s">
        <v>128</v>
      </c>
      <c r="W28" s="93" t="s">
        <v>126</v>
      </c>
      <c r="X28" s="93" t="s">
        <v>126</v>
      </c>
    </row>
    <row r="29" ht="56.25" spans="1:24">
      <c r="A29" s="164" t="s">
        <v>266</v>
      </c>
      <c r="B29" s="93" t="s">
        <v>267</v>
      </c>
      <c r="C29" s="93" t="s">
        <v>268</v>
      </c>
      <c r="D29" s="93" t="s">
        <v>266</v>
      </c>
      <c r="E29" s="93" t="s">
        <v>114</v>
      </c>
      <c r="F29" s="93" t="s">
        <v>57</v>
      </c>
      <c r="G29" s="143">
        <v>50000</v>
      </c>
      <c r="H29" s="93" t="s">
        <v>184</v>
      </c>
      <c r="I29" s="93" t="s">
        <v>185</v>
      </c>
      <c r="J29" s="93" t="s">
        <v>114</v>
      </c>
      <c r="K29" s="93" t="s">
        <v>117</v>
      </c>
      <c r="L29" s="93" t="s">
        <v>118</v>
      </c>
      <c r="M29" s="93" t="s">
        <v>119</v>
      </c>
      <c r="N29" s="93" t="s">
        <v>120</v>
      </c>
      <c r="O29" s="93" t="s">
        <v>121</v>
      </c>
      <c r="P29" s="93" t="s">
        <v>269</v>
      </c>
      <c r="Q29" s="93" t="s">
        <v>270</v>
      </c>
      <c r="R29" s="93" t="s">
        <v>271</v>
      </c>
      <c r="S29" s="93" t="s">
        <v>125</v>
      </c>
      <c r="T29" s="93" t="s">
        <v>126</v>
      </c>
      <c r="U29" s="93" t="s">
        <v>190</v>
      </c>
      <c r="V29" s="93" t="s">
        <v>128</v>
      </c>
      <c r="W29" s="93" t="s">
        <v>126</v>
      </c>
      <c r="X29" s="93" t="s">
        <v>126</v>
      </c>
    </row>
    <row r="30" ht="56.25" spans="1:24">
      <c r="A30" s="164" t="s">
        <v>272</v>
      </c>
      <c r="B30" s="93" t="s">
        <v>273</v>
      </c>
      <c r="C30" s="93" t="s">
        <v>274</v>
      </c>
      <c r="D30" s="93" t="s">
        <v>272</v>
      </c>
      <c r="E30" s="93" t="s">
        <v>114</v>
      </c>
      <c r="F30" s="93" t="s">
        <v>57</v>
      </c>
      <c r="G30" s="143">
        <v>50000</v>
      </c>
      <c r="H30" s="93" t="s">
        <v>184</v>
      </c>
      <c r="I30" s="93" t="s">
        <v>185</v>
      </c>
      <c r="J30" s="93" t="s">
        <v>114</v>
      </c>
      <c r="K30" s="93" t="s">
        <v>117</v>
      </c>
      <c r="L30" s="93" t="s">
        <v>118</v>
      </c>
      <c r="M30" s="93" t="s">
        <v>119</v>
      </c>
      <c r="N30" s="93" t="s">
        <v>120</v>
      </c>
      <c r="O30" s="93" t="s">
        <v>121</v>
      </c>
      <c r="P30" s="93" t="s">
        <v>275</v>
      </c>
      <c r="Q30" s="93" t="s">
        <v>276</v>
      </c>
      <c r="R30" s="93" t="s">
        <v>277</v>
      </c>
      <c r="S30" s="93" t="s">
        <v>125</v>
      </c>
      <c r="T30" s="93" t="s">
        <v>126</v>
      </c>
      <c r="U30" s="93" t="s">
        <v>190</v>
      </c>
      <c r="V30" s="93" t="s">
        <v>128</v>
      </c>
      <c r="W30" s="93" t="s">
        <v>126</v>
      </c>
      <c r="X30" s="93" t="s">
        <v>126</v>
      </c>
    </row>
    <row r="31" ht="56.25" spans="1:24">
      <c r="A31" s="93" t="s">
        <v>278</v>
      </c>
      <c r="B31" s="93" t="s">
        <v>279</v>
      </c>
      <c r="C31" s="93" t="s">
        <v>280</v>
      </c>
      <c r="D31" s="93" t="s">
        <v>278</v>
      </c>
      <c r="E31" s="93" t="s">
        <v>114</v>
      </c>
      <c r="F31" s="93" t="s">
        <v>57</v>
      </c>
      <c r="G31" s="143">
        <v>50000</v>
      </c>
      <c r="H31" s="93" t="s">
        <v>184</v>
      </c>
      <c r="I31" s="93" t="s">
        <v>185</v>
      </c>
      <c r="J31" s="93" t="s">
        <v>114</v>
      </c>
      <c r="K31" s="93" t="s">
        <v>117</v>
      </c>
      <c r="L31" s="93" t="s">
        <v>118</v>
      </c>
      <c r="M31" s="93" t="s">
        <v>119</v>
      </c>
      <c r="N31" s="93"/>
      <c r="O31" s="93" t="s">
        <v>186</v>
      </c>
      <c r="P31" s="93" t="s">
        <v>281</v>
      </c>
      <c r="Q31" s="93" t="s">
        <v>282</v>
      </c>
      <c r="R31" s="93" t="s">
        <v>283</v>
      </c>
      <c r="S31" s="93" t="s">
        <v>125</v>
      </c>
      <c r="T31" s="93" t="s">
        <v>126</v>
      </c>
      <c r="U31" s="93" t="s">
        <v>190</v>
      </c>
      <c r="V31" s="93" t="s">
        <v>128</v>
      </c>
      <c r="W31" s="93" t="s">
        <v>126</v>
      </c>
      <c r="X31" s="93" t="s">
        <v>126</v>
      </c>
    </row>
    <row r="32" ht="56.25" spans="1:24">
      <c r="A32" s="93" t="s">
        <v>284</v>
      </c>
      <c r="B32" s="93" t="s">
        <v>78</v>
      </c>
      <c r="C32" s="93" t="s">
        <v>285</v>
      </c>
      <c r="D32" s="93" t="s">
        <v>284</v>
      </c>
      <c r="E32" s="93" t="s">
        <v>114</v>
      </c>
      <c r="F32" s="93" t="s">
        <v>57</v>
      </c>
      <c r="G32" s="143">
        <v>50000</v>
      </c>
      <c r="H32" s="93" t="s">
        <v>184</v>
      </c>
      <c r="I32" s="93" t="s">
        <v>185</v>
      </c>
      <c r="J32" s="93" t="s">
        <v>114</v>
      </c>
      <c r="K32" s="93" t="s">
        <v>117</v>
      </c>
      <c r="L32" s="93" t="s">
        <v>118</v>
      </c>
      <c r="M32" s="93" t="s">
        <v>119</v>
      </c>
      <c r="N32" s="93"/>
      <c r="O32" s="93" t="s">
        <v>186</v>
      </c>
      <c r="P32" s="93" t="s">
        <v>286</v>
      </c>
      <c r="Q32" s="93" t="s">
        <v>287</v>
      </c>
      <c r="R32" s="93" t="s">
        <v>288</v>
      </c>
      <c r="S32" s="93" t="s">
        <v>125</v>
      </c>
      <c r="T32" s="93" t="s">
        <v>126</v>
      </c>
      <c r="U32" s="93" t="s">
        <v>190</v>
      </c>
      <c r="V32" s="93" t="s">
        <v>128</v>
      </c>
      <c r="W32" s="93" t="s">
        <v>126</v>
      </c>
      <c r="X32" s="93" t="s">
        <v>126</v>
      </c>
    </row>
    <row r="33" ht="56.25" spans="1:24">
      <c r="A33" s="93" t="s">
        <v>289</v>
      </c>
      <c r="B33" s="93" t="s">
        <v>290</v>
      </c>
      <c r="C33" s="93" t="s">
        <v>291</v>
      </c>
      <c r="D33" s="93" t="s">
        <v>289</v>
      </c>
      <c r="E33" s="93" t="s">
        <v>114</v>
      </c>
      <c r="F33" s="93" t="s">
        <v>57</v>
      </c>
      <c r="G33" s="143">
        <v>50000</v>
      </c>
      <c r="H33" s="93" t="s">
        <v>184</v>
      </c>
      <c r="I33" s="93" t="s">
        <v>185</v>
      </c>
      <c r="J33" s="93" t="s">
        <v>114</v>
      </c>
      <c r="K33" s="93" t="s">
        <v>117</v>
      </c>
      <c r="L33" s="93" t="s">
        <v>118</v>
      </c>
      <c r="M33" s="93" t="s">
        <v>119</v>
      </c>
      <c r="N33" s="93"/>
      <c r="O33" s="93" t="s">
        <v>186</v>
      </c>
      <c r="P33" s="93" t="s">
        <v>292</v>
      </c>
      <c r="Q33" s="93" t="s">
        <v>293</v>
      </c>
      <c r="R33" s="93" t="s">
        <v>294</v>
      </c>
      <c r="S33" s="93" t="s">
        <v>125</v>
      </c>
      <c r="T33" s="93" t="s">
        <v>126</v>
      </c>
      <c r="U33" s="93" t="s">
        <v>190</v>
      </c>
      <c r="V33" s="93" t="s">
        <v>128</v>
      </c>
      <c r="W33" s="93" t="s">
        <v>126</v>
      </c>
      <c r="X33" s="93" t="s">
        <v>126</v>
      </c>
    </row>
    <row r="34" ht="56.25" spans="1:24">
      <c r="A34" s="93" t="s">
        <v>295</v>
      </c>
      <c r="B34" s="93" t="s">
        <v>296</v>
      </c>
      <c r="C34" s="93" t="s">
        <v>297</v>
      </c>
      <c r="D34" s="93" t="s">
        <v>295</v>
      </c>
      <c r="E34" s="93" t="s">
        <v>114</v>
      </c>
      <c r="F34" s="93" t="s">
        <v>57</v>
      </c>
      <c r="G34" s="143">
        <v>50000</v>
      </c>
      <c r="H34" s="93" t="s">
        <v>184</v>
      </c>
      <c r="I34" s="93" t="s">
        <v>185</v>
      </c>
      <c r="J34" s="93" t="s">
        <v>114</v>
      </c>
      <c r="K34" s="93" t="s">
        <v>117</v>
      </c>
      <c r="L34" s="93" t="s">
        <v>118</v>
      </c>
      <c r="M34" s="93" t="s">
        <v>119</v>
      </c>
      <c r="N34" s="93"/>
      <c r="O34" s="93" t="s">
        <v>121</v>
      </c>
      <c r="P34" s="93" t="s">
        <v>298</v>
      </c>
      <c r="Q34" s="93" t="s">
        <v>299</v>
      </c>
      <c r="R34" s="93" t="s">
        <v>300</v>
      </c>
      <c r="S34" s="93" t="s">
        <v>125</v>
      </c>
      <c r="T34" s="93" t="s">
        <v>126</v>
      </c>
      <c r="U34" s="93" t="s">
        <v>190</v>
      </c>
      <c r="V34" s="93" t="s">
        <v>128</v>
      </c>
      <c r="W34" s="93" t="s">
        <v>126</v>
      </c>
      <c r="X34" s="93" t="s">
        <v>126</v>
      </c>
    </row>
    <row r="35" ht="56.25" spans="1:24">
      <c r="A35" s="164" t="s">
        <v>301</v>
      </c>
      <c r="B35" s="93" t="s">
        <v>302</v>
      </c>
      <c r="C35" s="93" t="s">
        <v>303</v>
      </c>
      <c r="D35" s="93" t="s">
        <v>301</v>
      </c>
      <c r="E35" s="93" t="s">
        <v>114</v>
      </c>
      <c r="F35" s="93" t="s">
        <v>57</v>
      </c>
      <c r="G35" s="143">
        <v>50000</v>
      </c>
      <c r="H35" s="93" t="s">
        <v>184</v>
      </c>
      <c r="I35" s="93" t="s">
        <v>185</v>
      </c>
      <c r="J35" s="93" t="s">
        <v>114</v>
      </c>
      <c r="K35" s="93" t="s">
        <v>117</v>
      </c>
      <c r="L35" s="93" t="s">
        <v>118</v>
      </c>
      <c r="M35" s="93" t="s">
        <v>119</v>
      </c>
      <c r="N35" s="93" t="s">
        <v>120</v>
      </c>
      <c r="O35" s="93" t="s">
        <v>121</v>
      </c>
      <c r="P35" s="93" t="s">
        <v>224</v>
      </c>
      <c r="Q35" s="93" t="s">
        <v>225</v>
      </c>
      <c r="R35" s="93" t="s">
        <v>304</v>
      </c>
      <c r="S35" s="93" t="s">
        <v>125</v>
      </c>
      <c r="T35" s="93" t="s">
        <v>126</v>
      </c>
      <c r="U35" s="93" t="s">
        <v>190</v>
      </c>
      <c r="V35" s="93" t="s">
        <v>128</v>
      </c>
      <c r="W35" s="93" t="s">
        <v>126</v>
      </c>
      <c r="X35" s="93" t="s">
        <v>126</v>
      </c>
    </row>
    <row r="36" ht="56.25" spans="1:24">
      <c r="A36" s="93" t="s">
        <v>305</v>
      </c>
      <c r="B36" s="93" t="s">
        <v>306</v>
      </c>
      <c r="C36" s="93" t="s">
        <v>307</v>
      </c>
      <c r="D36" s="93" t="s">
        <v>305</v>
      </c>
      <c r="E36" s="93" t="s">
        <v>114</v>
      </c>
      <c r="F36" s="93" t="s">
        <v>57</v>
      </c>
      <c r="G36" s="143">
        <v>50000</v>
      </c>
      <c r="H36" s="93" t="s">
        <v>184</v>
      </c>
      <c r="I36" s="93" t="s">
        <v>185</v>
      </c>
      <c r="J36" s="93" t="s">
        <v>114</v>
      </c>
      <c r="K36" s="93" t="s">
        <v>117</v>
      </c>
      <c r="L36" s="93" t="s">
        <v>118</v>
      </c>
      <c r="M36" s="93" t="s">
        <v>119</v>
      </c>
      <c r="N36" s="93"/>
      <c r="O36" s="93" t="s">
        <v>121</v>
      </c>
      <c r="P36" s="93" t="s">
        <v>298</v>
      </c>
      <c r="Q36" s="93" t="s">
        <v>299</v>
      </c>
      <c r="R36" s="93" t="s">
        <v>308</v>
      </c>
      <c r="S36" s="93" t="s">
        <v>125</v>
      </c>
      <c r="T36" s="93" t="s">
        <v>126</v>
      </c>
      <c r="U36" s="93" t="s">
        <v>190</v>
      </c>
      <c r="V36" s="93" t="s">
        <v>128</v>
      </c>
      <c r="W36" s="93" t="s">
        <v>126</v>
      </c>
      <c r="X36" s="93" t="s">
        <v>126</v>
      </c>
    </row>
    <row r="37" ht="56.25" spans="1:24">
      <c r="A37" s="93" t="s">
        <v>309</v>
      </c>
      <c r="B37" s="93" t="s">
        <v>310</v>
      </c>
      <c r="C37" s="93" t="s">
        <v>311</v>
      </c>
      <c r="D37" s="93" t="s">
        <v>309</v>
      </c>
      <c r="E37" s="93" t="s">
        <v>114</v>
      </c>
      <c r="F37" s="93" t="s">
        <v>57</v>
      </c>
      <c r="G37" s="143">
        <v>50000</v>
      </c>
      <c r="H37" s="93" t="s">
        <v>184</v>
      </c>
      <c r="I37" s="93" t="s">
        <v>185</v>
      </c>
      <c r="J37" s="93" t="s">
        <v>114</v>
      </c>
      <c r="K37" s="93" t="s">
        <v>117</v>
      </c>
      <c r="L37" s="93" t="s">
        <v>118</v>
      </c>
      <c r="M37" s="93" t="s">
        <v>119</v>
      </c>
      <c r="N37" s="93"/>
      <c r="O37" s="93" t="s">
        <v>121</v>
      </c>
      <c r="P37" s="93" t="s">
        <v>298</v>
      </c>
      <c r="Q37" s="93" t="s">
        <v>299</v>
      </c>
      <c r="R37" s="93" t="s">
        <v>312</v>
      </c>
      <c r="S37" s="93" t="s">
        <v>125</v>
      </c>
      <c r="T37" s="93" t="s">
        <v>126</v>
      </c>
      <c r="U37" s="93" t="s">
        <v>190</v>
      </c>
      <c r="V37" s="93" t="s">
        <v>128</v>
      </c>
      <c r="W37" s="93" t="s">
        <v>126</v>
      </c>
      <c r="X37" s="93" t="s">
        <v>126</v>
      </c>
    </row>
    <row r="38" ht="56.25" spans="1:24">
      <c r="A38" s="164" t="s">
        <v>313</v>
      </c>
      <c r="B38" s="93" t="s">
        <v>314</v>
      </c>
      <c r="C38" s="93" t="s">
        <v>315</v>
      </c>
      <c r="D38" s="93" t="s">
        <v>313</v>
      </c>
      <c r="E38" s="93" t="s">
        <v>114</v>
      </c>
      <c r="F38" s="93" t="s">
        <v>57</v>
      </c>
      <c r="G38" s="143">
        <v>50000</v>
      </c>
      <c r="H38" s="93" t="s">
        <v>184</v>
      </c>
      <c r="I38" s="93" t="s">
        <v>185</v>
      </c>
      <c r="J38" s="93" t="s">
        <v>114</v>
      </c>
      <c r="K38" s="93" t="s">
        <v>117</v>
      </c>
      <c r="L38" s="93" t="s">
        <v>118</v>
      </c>
      <c r="M38" s="93" t="s">
        <v>119</v>
      </c>
      <c r="N38" s="93" t="s">
        <v>120</v>
      </c>
      <c r="O38" s="93" t="s">
        <v>186</v>
      </c>
      <c r="P38" s="93" t="s">
        <v>206</v>
      </c>
      <c r="Q38" s="93" t="s">
        <v>207</v>
      </c>
      <c r="R38" s="93" t="s">
        <v>316</v>
      </c>
      <c r="S38" s="93" t="s">
        <v>125</v>
      </c>
      <c r="T38" s="93" t="s">
        <v>126</v>
      </c>
      <c r="U38" s="93" t="s">
        <v>190</v>
      </c>
      <c r="V38" s="93" t="s">
        <v>128</v>
      </c>
      <c r="W38" s="93" t="s">
        <v>126</v>
      </c>
      <c r="X38" s="93" t="s">
        <v>126</v>
      </c>
    </row>
    <row r="39" ht="56.25" spans="1:24">
      <c r="A39" s="93" t="s">
        <v>317</v>
      </c>
      <c r="B39" s="93" t="s">
        <v>76</v>
      </c>
      <c r="C39" s="93" t="s">
        <v>318</v>
      </c>
      <c r="D39" s="93" t="s">
        <v>317</v>
      </c>
      <c r="E39" s="93" t="s">
        <v>114</v>
      </c>
      <c r="F39" s="93" t="s">
        <v>57</v>
      </c>
      <c r="G39" s="143">
        <v>50000</v>
      </c>
      <c r="H39" s="93" t="s">
        <v>184</v>
      </c>
      <c r="I39" s="93" t="s">
        <v>185</v>
      </c>
      <c r="J39" s="93" t="s">
        <v>114</v>
      </c>
      <c r="K39" s="93" t="s">
        <v>117</v>
      </c>
      <c r="L39" s="93" t="s">
        <v>118</v>
      </c>
      <c r="M39" s="93" t="s">
        <v>119</v>
      </c>
      <c r="N39" s="93"/>
      <c r="O39" s="93" t="s">
        <v>186</v>
      </c>
      <c r="P39" s="93" t="s">
        <v>200</v>
      </c>
      <c r="Q39" s="93" t="s">
        <v>319</v>
      </c>
      <c r="R39" s="93" t="s">
        <v>320</v>
      </c>
      <c r="S39" s="93" t="s">
        <v>125</v>
      </c>
      <c r="T39" s="93" t="s">
        <v>126</v>
      </c>
      <c r="U39" s="93" t="s">
        <v>190</v>
      </c>
      <c r="V39" s="93" t="s">
        <v>128</v>
      </c>
      <c r="W39" s="93" t="s">
        <v>126</v>
      </c>
      <c r="X39" s="93" t="s">
        <v>126</v>
      </c>
    </row>
    <row r="40" ht="56.25" spans="1:24">
      <c r="A40" s="164" t="s">
        <v>321</v>
      </c>
      <c r="B40" s="93" t="s">
        <v>322</v>
      </c>
      <c r="C40" s="93" t="s">
        <v>323</v>
      </c>
      <c r="D40" s="93" t="s">
        <v>321</v>
      </c>
      <c r="E40" s="93" t="s">
        <v>114</v>
      </c>
      <c r="F40" s="93" t="s">
        <v>57</v>
      </c>
      <c r="G40" s="143">
        <v>50000</v>
      </c>
      <c r="H40" s="93" t="s">
        <v>184</v>
      </c>
      <c r="I40" s="93" t="s">
        <v>185</v>
      </c>
      <c r="J40" s="93" t="s">
        <v>114</v>
      </c>
      <c r="K40" s="93" t="s">
        <v>117</v>
      </c>
      <c r="L40" s="93" t="s">
        <v>118</v>
      </c>
      <c r="M40" s="93" t="s">
        <v>119</v>
      </c>
      <c r="N40" s="93" t="s">
        <v>120</v>
      </c>
      <c r="O40" s="93" t="s">
        <v>121</v>
      </c>
      <c r="P40" s="93" t="s">
        <v>324</v>
      </c>
      <c r="Q40" s="93" t="s">
        <v>325</v>
      </c>
      <c r="R40" s="93" t="s">
        <v>326</v>
      </c>
      <c r="S40" s="93" t="s">
        <v>125</v>
      </c>
      <c r="T40" s="93" t="s">
        <v>126</v>
      </c>
      <c r="U40" s="93" t="s">
        <v>190</v>
      </c>
      <c r="V40" s="93" t="s">
        <v>128</v>
      </c>
      <c r="W40" s="93" t="s">
        <v>126</v>
      </c>
      <c r="X40" s="93" t="s">
        <v>126</v>
      </c>
    </row>
    <row r="41" ht="56.25" spans="1:24">
      <c r="A41" s="164" t="s">
        <v>327</v>
      </c>
      <c r="B41" s="93" t="s">
        <v>328</v>
      </c>
      <c r="C41" s="93" t="s">
        <v>329</v>
      </c>
      <c r="D41" s="93" t="s">
        <v>327</v>
      </c>
      <c r="E41" s="93" t="s">
        <v>114</v>
      </c>
      <c r="F41" s="93" t="s">
        <v>57</v>
      </c>
      <c r="G41" s="143">
        <v>50000</v>
      </c>
      <c r="H41" s="93" t="s">
        <v>184</v>
      </c>
      <c r="I41" s="93" t="s">
        <v>185</v>
      </c>
      <c r="J41" s="93" t="s">
        <v>114</v>
      </c>
      <c r="K41" s="93" t="s">
        <v>117</v>
      </c>
      <c r="L41" s="93" t="s">
        <v>118</v>
      </c>
      <c r="M41" s="93" t="s">
        <v>119</v>
      </c>
      <c r="N41" s="93" t="s">
        <v>120</v>
      </c>
      <c r="O41" s="93" t="s">
        <v>121</v>
      </c>
      <c r="P41" s="93" t="s">
        <v>324</v>
      </c>
      <c r="Q41" s="93" t="s">
        <v>325</v>
      </c>
      <c r="R41" s="93" t="s">
        <v>330</v>
      </c>
      <c r="S41" s="93" t="s">
        <v>125</v>
      </c>
      <c r="T41" s="93" t="s">
        <v>126</v>
      </c>
      <c r="U41" s="93" t="s">
        <v>190</v>
      </c>
      <c r="V41" s="93" t="s">
        <v>128</v>
      </c>
      <c r="W41" s="93" t="s">
        <v>126</v>
      </c>
      <c r="X41" s="93" t="s">
        <v>126</v>
      </c>
    </row>
    <row r="42" ht="56.25" spans="1:24">
      <c r="A42" s="164" t="s">
        <v>331</v>
      </c>
      <c r="B42" s="93" t="s">
        <v>332</v>
      </c>
      <c r="C42" s="93" t="s">
        <v>333</v>
      </c>
      <c r="D42" s="93" t="s">
        <v>331</v>
      </c>
      <c r="E42" s="93" t="s">
        <v>114</v>
      </c>
      <c r="F42" s="93" t="s">
        <v>57</v>
      </c>
      <c r="G42" s="143">
        <v>50000</v>
      </c>
      <c r="H42" s="93" t="s">
        <v>184</v>
      </c>
      <c r="I42" s="93" t="s">
        <v>185</v>
      </c>
      <c r="J42" s="93" t="s">
        <v>114</v>
      </c>
      <c r="K42" s="93" t="s">
        <v>117</v>
      </c>
      <c r="L42" s="93" t="s">
        <v>118</v>
      </c>
      <c r="M42" s="93" t="s">
        <v>119</v>
      </c>
      <c r="N42" s="93" t="s">
        <v>120</v>
      </c>
      <c r="O42" s="93" t="s">
        <v>121</v>
      </c>
      <c r="P42" s="93" t="s">
        <v>334</v>
      </c>
      <c r="Q42" s="93" t="s">
        <v>335</v>
      </c>
      <c r="R42" s="93" t="s">
        <v>336</v>
      </c>
      <c r="S42" s="93" t="s">
        <v>125</v>
      </c>
      <c r="T42" s="93" t="s">
        <v>126</v>
      </c>
      <c r="U42" s="93" t="s">
        <v>190</v>
      </c>
      <c r="V42" s="93" t="s">
        <v>128</v>
      </c>
      <c r="W42" s="93" t="s">
        <v>126</v>
      </c>
      <c r="X42" s="93" t="s">
        <v>126</v>
      </c>
    </row>
    <row r="43" ht="56.25" spans="1:24">
      <c r="A43" s="93" t="s">
        <v>337</v>
      </c>
      <c r="B43" s="93" t="s">
        <v>338</v>
      </c>
      <c r="C43" s="93" t="s">
        <v>339</v>
      </c>
      <c r="D43" s="93" t="s">
        <v>337</v>
      </c>
      <c r="E43" s="93" t="s">
        <v>114</v>
      </c>
      <c r="F43" s="93" t="s">
        <v>57</v>
      </c>
      <c r="G43" s="143">
        <v>50000</v>
      </c>
      <c r="H43" s="93" t="s">
        <v>184</v>
      </c>
      <c r="I43" s="93" t="s">
        <v>185</v>
      </c>
      <c r="J43" s="93" t="s">
        <v>114</v>
      </c>
      <c r="K43" s="93" t="s">
        <v>117</v>
      </c>
      <c r="L43" s="93" t="s">
        <v>118</v>
      </c>
      <c r="M43" s="93" t="s">
        <v>119</v>
      </c>
      <c r="N43" s="93"/>
      <c r="O43" s="93" t="s">
        <v>121</v>
      </c>
      <c r="P43" s="93" t="s">
        <v>236</v>
      </c>
      <c r="Q43" s="93" t="s">
        <v>237</v>
      </c>
      <c r="R43" s="93" t="s">
        <v>340</v>
      </c>
      <c r="S43" s="93" t="s">
        <v>125</v>
      </c>
      <c r="T43" s="93" t="s">
        <v>126</v>
      </c>
      <c r="U43" s="93" t="s">
        <v>190</v>
      </c>
      <c r="V43" s="93" t="s">
        <v>128</v>
      </c>
      <c r="W43" s="93" t="s">
        <v>126</v>
      </c>
      <c r="X43" s="93" t="s">
        <v>126</v>
      </c>
    </row>
    <row r="44" ht="78.75" spans="1:24">
      <c r="A44" s="93" t="s">
        <v>341</v>
      </c>
      <c r="B44" s="93" t="s">
        <v>342</v>
      </c>
      <c r="C44" s="93" t="s">
        <v>343</v>
      </c>
      <c r="D44" s="93" t="s">
        <v>341</v>
      </c>
      <c r="E44" s="93" t="s">
        <v>114</v>
      </c>
      <c r="F44" s="93" t="s">
        <v>57</v>
      </c>
      <c r="G44" s="143">
        <v>50000</v>
      </c>
      <c r="H44" s="93" t="s">
        <v>184</v>
      </c>
      <c r="I44" s="93" t="s">
        <v>185</v>
      </c>
      <c r="J44" s="93" t="s">
        <v>114</v>
      </c>
      <c r="K44" s="93" t="s">
        <v>117</v>
      </c>
      <c r="L44" s="93" t="s">
        <v>118</v>
      </c>
      <c r="M44" s="93" t="s">
        <v>119</v>
      </c>
      <c r="N44" s="93"/>
      <c r="O44" s="93" t="s">
        <v>121</v>
      </c>
      <c r="P44" s="93" t="s">
        <v>344</v>
      </c>
      <c r="Q44" s="93" t="s">
        <v>345</v>
      </c>
      <c r="R44" s="93" t="s">
        <v>346</v>
      </c>
      <c r="S44" s="93" t="s">
        <v>125</v>
      </c>
      <c r="T44" s="93" t="s">
        <v>126</v>
      </c>
      <c r="U44" s="93" t="s">
        <v>190</v>
      </c>
      <c r="V44" s="93" t="s">
        <v>128</v>
      </c>
      <c r="W44" s="93" t="s">
        <v>126</v>
      </c>
      <c r="X44" s="93" t="s">
        <v>126</v>
      </c>
    </row>
    <row r="45" ht="56.25" spans="1:24">
      <c r="A45" s="93" t="s">
        <v>347</v>
      </c>
      <c r="B45" s="93" t="s">
        <v>348</v>
      </c>
      <c r="C45" s="93" t="s">
        <v>349</v>
      </c>
      <c r="D45" s="93" t="s">
        <v>347</v>
      </c>
      <c r="E45" s="93" t="s">
        <v>114</v>
      </c>
      <c r="F45" s="93" t="s">
        <v>57</v>
      </c>
      <c r="G45" s="143">
        <v>50000</v>
      </c>
      <c r="H45" s="93" t="s">
        <v>184</v>
      </c>
      <c r="I45" s="93" t="s">
        <v>185</v>
      </c>
      <c r="J45" s="93" t="s">
        <v>114</v>
      </c>
      <c r="K45" s="93" t="s">
        <v>117</v>
      </c>
      <c r="L45" s="93" t="s">
        <v>118</v>
      </c>
      <c r="M45" s="93" t="s">
        <v>119</v>
      </c>
      <c r="N45" s="93"/>
      <c r="O45" s="93" t="s">
        <v>186</v>
      </c>
      <c r="P45" s="93" t="s">
        <v>350</v>
      </c>
      <c r="Q45" s="93" t="s">
        <v>351</v>
      </c>
      <c r="R45" s="93" t="s">
        <v>352</v>
      </c>
      <c r="S45" s="93" t="s">
        <v>125</v>
      </c>
      <c r="T45" s="93" t="s">
        <v>126</v>
      </c>
      <c r="U45" s="93" t="s">
        <v>190</v>
      </c>
      <c r="V45" s="93" t="s">
        <v>128</v>
      </c>
      <c r="W45" s="93" t="s">
        <v>126</v>
      </c>
      <c r="X45" s="93" t="s">
        <v>126</v>
      </c>
    </row>
    <row r="46" ht="45" spans="1:24">
      <c r="A46" s="93" t="s">
        <v>353</v>
      </c>
      <c r="B46" s="93" t="s">
        <v>354</v>
      </c>
      <c r="C46" s="93" t="s">
        <v>355</v>
      </c>
      <c r="D46" s="93" t="s">
        <v>353</v>
      </c>
      <c r="E46" s="93" t="s">
        <v>114</v>
      </c>
      <c r="F46" s="93" t="s">
        <v>57</v>
      </c>
      <c r="G46" s="143">
        <v>50000</v>
      </c>
      <c r="H46" s="93" t="s">
        <v>356</v>
      </c>
      <c r="I46" s="93" t="s">
        <v>357</v>
      </c>
      <c r="J46" s="93" t="s">
        <v>114</v>
      </c>
      <c r="K46" s="93" t="s">
        <v>117</v>
      </c>
      <c r="L46" s="93" t="s">
        <v>118</v>
      </c>
      <c r="M46" s="93" t="s">
        <v>119</v>
      </c>
      <c r="N46" s="93"/>
      <c r="O46" s="93" t="s">
        <v>121</v>
      </c>
      <c r="P46" s="93" t="s">
        <v>358</v>
      </c>
      <c r="Q46" s="93" t="s">
        <v>359</v>
      </c>
      <c r="R46" s="93" t="s">
        <v>360</v>
      </c>
      <c r="S46" s="93" t="s">
        <v>125</v>
      </c>
      <c r="T46" s="93" t="s">
        <v>126</v>
      </c>
      <c r="U46" s="93" t="s">
        <v>361</v>
      </c>
      <c r="V46" s="93" t="s">
        <v>128</v>
      </c>
      <c r="W46" s="93" t="s">
        <v>126</v>
      </c>
      <c r="X46" s="93" t="s">
        <v>126</v>
      </c>
    </row>
    <row r="47" ht="56.25" spans="1:24">
      <c r="A47" s="93" t="s">
        <v>362</v>
      </c>
      <c r="B47" s="93" t="s">
        <v>363</v>
      </c>
      <c r="C47" s="93" t="s">
        <v>364</v>
      </c>
      <c r="D47" s="93" t="s">
        <v>362</v>
      </c>
      <c r="E47" s="93" t="s">
        <v>114</v>
      </c>
      <c r="F47" s="93" t="s">
        <v>57</v>
      </c>
      <c r="G47" s="143">
        <v>50000</v>
      </c>
      <c r="H47" s="93" t="s">
        <v>356</v>
      </c>
      <c r="I47" s="93" t="s">
        <v>357</v>
      </c>
      <c r="J47" s="93" t="s">
        <v>114</v>
      </c>
      <c r="K47" s="93" t="s">
        <v>117</v>
      </c>
      <c r="L47" s="93" t="s">
        <v>118</v>
      </c>
      <c r="M47" s="93" t="s">
        <v>119</v>
      </c>
      <c r="N47" s="93"/>
      <c r="O47" s="93" t="s">
        <v>186</v>
      </c>
      <c r="P47" s="93" t="s">
        <v>365</v>
      </c>
      <c r="Q47" s="93" t="s">
        <v>366</v>
      </c>
      <c r="R47" s="93" t="s">
        <v>367</v>
      </c>
      <c r="S47" s="93" t="s">
        <v>125</v>
      </c>
      <c r="T47" s="93" t="s">
        <v>126</v>
      </c>
      <c r="U47" s="93" t="s">
        <v>361</v>
      </c>
      <c r="V47" s="93" t="s">
        <v>128</v>
      </c>
      <c r="W47" s="93" t="s">
        <v>126</v>
      </c>
      <c r="X47" s="93" t="s">
        <v>126</v>
      </c>
    </row>
    <row r="48" ht="56.25" spans="1:24">
      <c r="A48" s="93" t="s">
        <v>368</v>
      </c>
      <c r="B48" s="93" t="s">
        <v>369</v>
      </c>
      <c r="C48" s="93" t="s">
        <v>370</v>
      </c>
      <c r="D48" s="93" t="s">
        <v>368</v>
      </c>
      <c r="E48" s="93" t="s">
        <v>114</v>
      </c>
      <c r="F48" s="93" t="s">
        <v>57</v>
      </c>
      <c r="G48" s="143">
        <v>50000</v>
      </c>
      <c r="H48" s="93" t="s">
        <v>356</v>
      </c>
      <c r="I48" s="93" t="s">
        <v>357</v>
      </c>
      <c r="J48" s="93" t="s">
        <v>114</v>
      </c>
      <c r="K48" s="93" t="s">
        <v>117</v>
      </c>
      <c r="L48" s="93" t="s">
        <v>118</v>
      </c>
      <c r="M48" s="93" t="s">
        <v>119</v>
      </c>
      <c r="N48" s="93"/>
      <c r="O48" s="93" t="s">
        <v>121</v>
      </c>
      <c r="P48" s="93" t="s">
        <v>371</v>
      </c>
      <c r="Q48" s="93" t="s">
        <v>372</v>
      </c>
      <c r="R48" s="93" t="s">
        <v>373</v>
      </c>
      <c r="S48" s="93" t="s">
        <v>125</v>
      </c>
      <c r="T48" s="93" t="s">
        <v>126</v>
      </c>
      <c r="U48" s="93" t="s">
        <v>361</v>
      </c>
      <c r="V48" s="93" t="s">
        <v>128</v>
      </c>
      <c r="W48" s="93" t="s">
        <v>126</v>
      </c>
      <c r="X48" s="93" t="s">
        <v>126</v>
      </c>
    </row>
    <row r="49" ht="56.25" spans="1:24">
      <c r="A49" s="93" t="s">
        <v>374</v>
      </c>
      <c r="B49" s="93" t="s">
        <v>375</v>
      </c>
      <c r="C49" s="93" t="s">
        <v>376</v>
      </c>
      <c r="D49" s="93" t="s">
        <v>374</v>
      </c>
      <c r="E49" s="93" t="s">
        <v>114</v>
      </c>
      <c r="F49" s="93" t="s">
        <v>57</v>
      </c>
      <c r="G49" s="143">
        <v>50000</v>
      </c>
      <c r="H49" s="93" t="s">
        <v>356</v>
      </c>
      <c r="I49" s="93" t="s">
        <v>357</v>
      </c>
      <c r="J49" s="93" t="s">
        <v>114</v>
      </c>
      <c r="K49" s="93" t="s">
        <v>117</v>
      </c>
      <c r="L49" s="93" t="s">
        <v>118</v>
      </c>
      <c r="M49" s="93" t="s">
        <v>119</v>
      </c>
      <c r="N49" s="93"/>
      <c r="O49" s="93" t="s">
        <v>121</v>
      </c>
      <c r="P49" s="93" t="s">
        <v>377</v>
      </c>
      <c r="Q49" s="93" t="s">
        <v>378</v>
      </c>
      <c r="R49" s="93" t="s">
        <v>379</v>
      </c>
      <c r="S49" s="93" t="s">
        <v>125</v>
      </c>
      <c r="T49" s="93" t="s">
        <v>126</v>
      </c>
      <c r="U49" s="93" t="s">
        <v>361</v>
      </c>
      <c r="V49" s="93" t="s">
        <v>128</v>
      </c>
      <c r="W49" s="93" t="s">
        <v>126</v>
      </c>
      <c r="X49" s="93" t="s">
        <v>126</v>
      </c>
    </row>
    <row r="50" ht="45" spans="1:24">
      <c r="A50" s="93" t="s">
        <v>380</v>
      </c>
      <c r="B50" s="93" t="s">
        <v>381</v>
      </c>
      <c r="C50" s="93" t="s">
        <v>382</v>
      </c>
      <c r="D50" s="93" t="s">
        <v>380</v>
      </c>
      <c r="E50" s="93" t="s">
        <v>114</v>
      </c>
      <c r="F50" s="93" t="s">
        <v>57</v>
      </c>
      <c r="G50" s="143">
        <v>50000</v>
      </c>
      <c r="H50" s="93" t="s">
        <v>356</v>
      </c>
      <c r="I50" s="93" t="s">
        <v>357</v>
      </c>
      <c r="J50" s="93" t="s">
        <v>114</v>
      </c>
      <c r="K50" s="93" t="s">
        <v>117</v>
      </c>
      <c r="L50" s="93" t="s">
        <v>118</v>
      </c>
      <c r="M50" s="93" t="s">
        <v>119</v>
      </c>
      <c r="N50" s="93"/>
      <c r="O50" s="93" t="s">
        <v>121</v>
      </c>
      <c r="P50" s="93" t="s">
        <v>383</v>
      </c>
      <c r="Q50" s="93" t="s">
        <v>384</v>
      </c>
      <c r="R50" s="93" t="s">
        <v>385</v>
      </c>
      <c r="S50" s="93" t="s">
        <v>125</v>
      </c>
      <c r="T50" s="93" t="s">
        <v>126</v>
      </c>
      <c r="U50" s="93" t="s">
        <v>361</v>
      </c>
      <c r="V50" s="93" t="s">
        <v>128</v>
      </c>
      <c r="W50" s="93" t="s">
        <v>126</v>
      </c>
      <c r="X50" s="93" t="s">
        <v>126</v>
      </c>
    </row>
    <row r="51" ht="45" spans="1:24">
      <c r="A51" s="93" t="s">
        <v>386</v>
      </c>
      <c r="B51" s="93" t="s">
        <v>387</v>
      </c>
      <c r="C51" s="93" t="s">
        <v>388</v>
      </c>
      <c r="D51" s="93" t="s">
        <v>386</v>
      </c>
      <c r="E51" s="93" t="s">
        <v>114</v>
      </c>
      <c r="F51" s="93" t="s">
        <v>57</v>
      </c>
      <c r="G51" s="143">
        <v>50000</v>
      </c>
      <c r="H51" s="93" t="s">
        <v>356</v>
      </c>
      <c r="I51" s="93" t="s">
        <v>357</v>
      </c>
      <c r="J51" s="93" t="s">
        <v>114</v>
      </c>
      <c r="K51" s="93" t="s">
        <v>117</v>
      </c>
      <c r="L51" s="93" t="s">
        <v>118</v>
      </c>
      <c r="M51" s="93" t="s">
        <v>119</v>
      </c>
      <c r="N51" s="93"/>
      <c r="O51" s="93" t="s">
        <v>121</v>
      </c>
      <c r="P51" s="93" t="s">
        <v>389</v>
      </c>
      <c r="Q51" s="93" t="s">
        <v>390</v>
      </c>
      <c r="R51" s="93" t="s">
        <v>391</v>
      </c>
      <c r="S51" s="93" t="s">
        <v>125</v>
      </c>
      <c r="T51" s="93" t="s">
        <v>126</v>
      </c>
      <c r="U51" s="93" t="s">
        <v>361</v>
      </c>
      <c r="V51" s="93" t="s">
        <v>128</v>
      </c>
      <c r="W51" s="93" t="s">
        <v>126</v>
      </c>
      <c r="X51" s="93" t="s">
        <v>126</v>
      </c>
    </row>
    <row r="52" ht="56.25" spans="1:24">
      <c r="A52" s="93" t="s">
        <v>392</v>
      </c>
      <c r="B52" s="93" t="s">
        <v>393</v>
      </c>
      <c r="C52" s="93" t="s">
        <v>394</v>
      </c>
      <c r="D52" s="93" t="s">
        <v>392</v>
      </c>
      <c r="E52" s="93" t="s">
        <v>114</v>
      </c>
      <c r="F52" s="93" t="s">
        <v>57</v>
      </c>
      <c r="G52" s="143">
        <v>50000</v>
      </c>
      <c r="H52" s="93" t="s">
        <v>356</v>
      </c>
      <c r="I52" s="93" t="s">
        <v>357</v>
      </c>
      <c r="J52" s="93" t="s">
        <v>114</v>
      </c>
      <c r="K52" s="93" t="s">
        <v>117</v>
      </c>
      <c r="L52" s="93" t="s">
        <v>118</v>
      </c>
      <c r="M52" s="93" t="s">
        <v>119</v>
      </c>
      <c r="N52" s="93"/>
      <c r="O52" s="93" t="s">
        <v>186</v>
      </c>
      <c r="P52" s="93" t="s">
        <v>395</v>
      </c>
      <c r="Q52" s="93" t="s">
        <v>396</v>
      </c>
      <c r="R52" s="93" t="s">
        <v>397</v>
      </c>
      <c r="S52" s="93" t="s">
        <v>125</v>
      </c>
      <c r="T52" s="93" t="s">
        <v>126</v>
      </c>
      <c r="U52" s="93" t="s">
        <v>361</v>
      </c>
      <c r="V52" s="93" t="s">
        <v>128</v>
      </c>
      <c r="W52" s="93" t="s">
        <v>126</v>
      </c>
      <c r="X52" s="93" t="s">
        <v>126</v>
      </c>
    </row>
    <row r="53" ht="45" spans="1:24">
      <c r="A53" s="164" t="s">
        <v>398</v>
      </c>
      <c r="B53" s="93" t="s">
        <v>399</v>
      </c>
      <c r="C53" s="93" t="s">
        <v>400</v>
      </c>
      <c r="D53" s="93" t="s">
        <v>398</v>
      </c>
      <c r="E53" s="93" t="s">
        <v>114</v>
      </c>
      <c r="F53" s="93" t="s">
        <v>57</v>
      </c>
      <c r="G53" s="143">
        <v>50000</v>
      </c>
      <c r="H53" s="93" t="s">
        <v>356</v>
      </c>
      <c r="I53" s="93" t="s">
        <v>357</v>
      </c>
      <c r="J53" s="93" t="s">
        <v>114</v>
      </c>
      <c r="K53" s="93" t="s">
        <v>117</v>
      </c>
      <c r="L53" s="93" t="s">
        <v>118</v>
      </c>
      <c r="M53" s="93" t="s">
        <v>119</v>
      </c>
      <c r="N53" s="93" t="s">
        <v>120</v>
      </c>
      <c r="O53" s="93" t="s">
        <v>121</v>
      </c>
      <c r="P53" s="93" t="s">
        <v>401</v>
      </c>
      <c r="Q53" s="93" t="s">
        <v>402</v>
      </c>
      <c r="R53" s="93" t="s">
        <v>403</v>
      </c>
      <c r="S53" s="93" t="s">
        <v>125</v>
      </c>
      <c r="T53" s="93" t="s">
        <v>126</v>
      </c>
      <c r="U53" s="93" t="s">
        <v>361</v>
      </c>
      <c r="V53" s="93" t="s">
        <v>128</v>
      </c>
      <c r="W53" s="93" t="s">
        <v>126</v>
      </c>
      <c r="X53" s="93" t="s">
        <v>126</v>
      </c>
    </row>
    <row r="54" ht="56.25" spans="1:24">
      <c r="A54" s="93" t="s">
        <v>404</v>
      </c>
      <c r="B54" s="93" t="s">
        <v>405</v>
      </c>
      <c r="C54" s="93" t="s">
        <v>406</v>
      </c>
      <c r="D54" s="93" t="s">
        <v>404</v>
      </c>
      <c r="E54" s="93" t="s">
        <v>114</v>
      </c>
      <c r="F54" s="93" t="s">
        <v>57</v>
      </c>
      <c r="G54" s="143">
        <v>50000</v>
      </c>
      <c r="H54" s="93" t="s">
        <v>356</v>
      </c>
      <c r="I54" s="93" t="s">
        <v>357</v>
      </c>
      <c r="J54" s="93" t="s">
        <v>114</v>
      </c>
      <c r="K54" s="93" t="s">
        <v>117</v>
      </c>
      <c r="L54" s="93" t="s">
        <v>118</v>
      </c>
      <c r="M54" s="93" t="s">
        <v>119</v>
      </c>
      <c r="N54" s="93"/>
      <c r="O54" s="93" t="s">
        <v>121</v>
      </c>
      <c r="P54" s="93" t="s">
        <v>407</v>
      </c>
      <c r="Q54" s="93" t="s">
        <v>408</v>
      </c>
      <c r="R54" s="93" t="s">
        <v>409</v>
      </c>
      <c r="S54" s="93" t="s">
        <v>125</v>
      </c>
      <c r="T54" s="93" t="s">
        <v>126</v>
      </c>
      <c r="U54" s="93" t="s">
        <v>361</v>
      </c>
      <c r="V54" s="93" t="s">
        <v>128</v>
      </c>
      <c r="W54" s="93" t="s">
        <v>126</v>
      </c>
      <c r="X54" s="93" t="s">
        <v>126</v>
      </c>
    </row>
    <row r="55" ht="45" spans="1:24">
      <c r="A55" s="93" t="s">
        <v>410</v>
      </c>
      <c r="B55" s="93" t="s">
        <v>411</v>
      </c>
      <c r="C55" s="93" t="s">
        <v>412</v>
      </c>
      <c r="D55" s="93" t="s">
        <v>410</v>
      </c>
      <c r="E55" s="93" t="s">
        <v>114</v>
      </c>
      <c r="F55" s="93" t="s">
        <v>57</v>
      </c>
      <c r="G55" s="143">
        <v>50000</v>
      </c>
      <c r="H55" s="93" t="s">
        <v>356</v>
      </c>
      <c r="I55" s="93" t="s">
        <v>357</v>
      </c>
      <c r="J55" s="93" t="s">
        <v>114</v>
      </c>
      <c r="K55" s="93" t="s">
        <v>117</v>
      </c>
      <c r="L55" s="93" t="s">
        <v>118</v>
      </c>
      <c r="M55" s="93" t="s">
        <v>119</v>
      </c>
      <c r="N55" s="93"/>
      <c r="O55" s="93" t="s">
        <v>121</v>
      </c>
      <c r="P55" s="93" t="s">
        <v>413</v>
      </c>
      <c r="Q55" s="93" t="s">
        <v>414</v>
      </c>
      <c r="R55" s="93" t="s">
        <v>415</v>
      </c>
      <c r="S55" s="93" t="s">
        <v>125</v>
      </c>
      <c r="T55" s="93" t="s">
        <v>126</v>
      </c>
      <c r="U55" s="93" t="s">
        <v>361</v>
      </c>
      <c r="V55" s="93" t="s">
        <v>128</v>
      </c>
      <c r="W55" s="93" t="s">
        <v>126</v>
      </c>
      <c r="X55" s="93" t="s">
        <v>126</v>
      </c>
    </row>
    <row r="56" ht="45" spans="1:24">
      <c r="A56" s="93" t="s">
        <v>416</v>
      </c>
      <c r="B56" s="93" t="s">
        <v>70</v>
      </c>
      <c r="C56" s="93" t="s">
        <v>417</v>
      </c>
      <c r="D56" s="93" t="s">
        <v>416</v>
      </c>
      <c r="E56" s="93" t="s">
        <v>114</v>
      </c>
      <c r="F56" s="93" t="s">
        <v>57</v>
      </c>
      <c r="G56" s="143">
        <v>50000</v>
      </c>
      <c r="H56" s="93" t="s">
        <v>356</v>
      </c>
      <c r="I56" s="93" t="s">
        <v>357</v>
      </c>
      <c r="J56" s="93" t="s">
        <v>114</v>
      </c>
      <c r="K56" s="93" t="s">
        <v>117</v>
      </c>
      <c r="L56" s="93" t="s">
        <v>118</v>
      </c>
      <c r="M56" s="93" t="s">
        <v>119</v>
      </c>
      <c r="N56" s="93"/>
      <c r="O56" s="93" t="s">
        <v>121</v>
      </c>
      <c r="P56" s="93" t="s">
        <v>418</v>
      </c>
      <c r="Q56" s="93" t="s">
        <v>419</v>
      </c>
      <c r="R56" s="93" t="s">
        <v>420</v>
      </c>
      <c r="S56" s="93" t="s">
        <v>125</v>
      </c>
      <c r="T56" s="93" t="s">
        <v>126</v>
      </c>
      <c r="U56" s="93" t="s">
        <v>361</v>
      </c>
      <c r="V56" s="93" t="s">
        <v>128</v>
      </c>
      <c r="W56" s="93" t="s">
        <v>126</v>
      </c>
      <c r="X56" s="93" t="s">
        <v>126</v>
      </c>
    </row>
    <row r="57" ht="45" spans="1:24">
      <c r="A57" s="93" t="s">
        <v>421</v>
      </c>
      <c r="B57" s="93" t="s">
        <v>422</v>
      </c>
      <c r="C57" s="93" t="s">
        <v>423</v>
      </c>
      <c r="D57" s="93" t="s">
        <v>421</v>
      </c>
      <c r="E57" s="93" t="s">
        <v>114</v>
      </c>
      <c r="F57" s="93" t="s">
        <v>57</v>
      </c>
      <c r="G57" s="143">
        <v>50000</v>
      </c>
      <c r="H57" s="93" t="s">
        <v>356</v>
      </c>
      <c r="I57" s="93" t="s">
        <v>357</v>
      </c>
      <c r="J57" s="93" t="s">
        <v>114</v>
      </c>
      <c r="K57" s="93" t="s">
        <v>117</v>
      </c>
      <c r="L57" s="93" t="s">
        <v>118</v>
      </c>
      <c r="M57" s="93" t="s">
        <v>119</v>
      </c>
      <c r="N57" s="93"/>
      <c r="O57" s="93" t="s">
        <v>121</v>
      </c>
      <c r="P57" s="93" t="s">
        <v>424</v>
      </c>
      <c r="Q57" s="93" t="s">
        <v>425</v>
      </c>
      <c r="R57" s="93" t="s">
        <v>426</v>
      </c>
      <c r="S57" s="93" t="s">
        <v>125</v>
      </c>
      <c r="T57" s="93" t="s">
        <v>126</v>
      </c>
      <c r="U57" s="93" t="s">
        <v>361</v>
      </c>
      <c r="V57" s="93" t="s">
        <v>128</v>
      </c>
      <c r="W57" s="93" t="s">
        <v>126</v>
      </c>
      <c r="X57" s="93" t="s">
        <v>126</v>
      </c>
    </row>
    <row r="58" ht="56.25" spans="1:24">
      <c r="A58" s="93" t="s">
        <v>427</v>
      </c>
      <c r="B58" s="93" t="s">
        <v>428</v>
      </c>
      <c r="C58" s="93" t="s">
        <v>429</v>
      </c>
      <c r="D58" s="93" t="s">
        <v>427</v>
      </c>
      <c r="E58" s="93" t="s">
        <v>114</v>
      </c>
      <c r="F58" s="93" t="s">
        <v>57</v>
      </c>
      <c r="G58" s="143">
        <v>50000</v>
      </c>
      <c r="H58" s="93" t="s">
        <v>356</v>
      </c>
      <c r="I58" s="93" t="s">
        <v>357</v>
      </c>
      <c r="J58" s="93" t="s">
        <v>114</v>
      </c>
      <c r="K58" s="93" t="s">
        <v>117</v>
      </c>
      <c r="L58" s="93" t="s">
        <v>118</v>
      </c>
      <c r="M58" s="93" t="s">
        <v>119</v>
      </c>
      <c r="N58" s="93"/>
      <c r="O58" s="93" t="s">
        <v>186</v>
      </c>
      <c r="P58" s="93" t="s">
        <v>430</v>
      </c>
      <c r="Q58" s="93" t="s">
        <v>431</v>
      </c>
      <c r="R58" s="93" t="s">
        <v>432</v>
      </c>
      <c r="S58" s="93" t="s">
        <v>125</v>
      </c>
      <c r="T58" s="93" t="s">
        <v>126</v>
      </c>
      <c r="U58" s="93" t="s">
        <v>361</v>
      </c>
      <c r="V58" s="93" t="s">
        <v>128</v>
      </c>
      <c r="W58" s="93" t="s">
        <v>126</v>
      </c>
      <c r="X58" s="93" t="s">
        <v>126</v>
      </c>
    </row>
    <row r="59" ht="78.75" spans="1:24">
      <c r="A59" s="93" t="s">
        <v>433</v>
      </c>
      <c r="B59" s="93" t="s">
        <v>434</v>
      </c>
      <c r="C59" s="93" t="s">
        <v>435</v>
      </c>
      <c r="D59" s="93" t="s">
        <v>433</v>
      </c>
      <c r="E59" s="93" t="s">
        <v>114</v>
      </c>
      <c r="F59" s="93" t="s">
        <v>57</v>
      </c>
      <c r="G59" s="143">
        <v>50000</v>
      </c>
      <c r="H59" s="93" t="s">
        <v>184</v>
      </c>
      <c r="I59" s="93" t="s">
        <v>357</v>
      </c>
      <c r="J59" s="93" t="s">
        <v>114</v>
      </c>
      <c r="K59" s="93" t="s">
        <v>117</v>
      </c>
      <c r="L59" s="93" t="s">
        <v>118</v>
      </c>
      <c r="M59" s="93" t="s">
        <v>119</v>
      </c>
      <c r="N59" s="93"/>
      <c r="O59" s="93" t="s">
        <v>121</v>
      </c>
      <c r="P59" s="93" t="s">
        <v>436</v>
      </c>
      <c r="Q59" s="93" t="s">
        <v>437</v>
      </c>
      <c r="R59" s="93" t="s">
        <v>438</v>
      </c>
      <c r="S59" s="93" t="s">
        <v>125</v>
      </c>
      <c r="T59" s="93" t="s">
        <v>126</v>
      </c>
      <c r="U59" s="93" t="s">
        <v>190</v>
      </c>
      <c r="V59" s="93" t="s">
        <v>128</v>
      </c>
      <c r="W59" s="93" t="s">
        <v>126</v>
      </c>
      <c r="X59" s="93" t="s">
        <v>126</v>
      </c>
    </row>
    <row r="60" ht="56.25" spans="1:24">
      <c r="A60" s="93" t="s">
        <v>439</v>
      </c>
      <c r="B60" s="93" t="s">
        <v>440</v>
      </c>
      <c r="C60" s="93" t="s">
        <v>441</v>
      </c>
      <c r="D60" s="93" t="s">
        <v>439</v>
      </c>
      <c r="E60" s="93" t="s">
        <v>114</v>
      </c>
      <c r="F60" s="93" t="s">
        <v>57</v>
      </c>
      <c r="G60" s="143">
        <v>50000</v>
      </c>
      <c r="H60" s="93" t="s">
        <v>356</v>
      </c>
      <c r="I60" s="93" t="s">
        <v>357</v>
      </c>
      <c r="J60" s="93" t="s">
        <v>114</v>
      </c>
      <c r="K60" s="93" t="s">
        <v>117</v>
      </c>
      <c r="L60" s="93" t="s">
        <v>118</v>
      </c>
      <c r="M60" s="93" t="s">
        <v>119</v>
      </c>
      <c r="N60" s="93" t="s">
        <v>120</v>
      </c>
      <c r="O60" s="93" t="s">
        <v>121</v>
      </c>
      <c r="P60" s="93" t="s">
        <v>442</v>
      </c>
      <c r="Q60" s="93" t="s">
        <v>443</v>
      </c>
      <c r="R60" s="93" t="s">
        <v>444</v>
      </c>
      <c r="S60" s="93" t="s">
        <v>125</v>
      </c>
      <c r="T60" s="93" t="s">
        <v>126</v>
      </c>
      <c r="U60" s="93" t="s">
        <v>361</v>
      </c>
      <c r="V60" s="93" t="s">
        <v>128</v>
      </c>
      <c r="W60" s="93" t="s">
        <v>126</v>
      </c>
      <c r="X60" s="93" t="s">
        <v>126</v>
      </c>
    </row>
    <row r="61" ht="56.25" spans="1:24">
      <c r="A61" s="93" t="s">
        <v>445</v>
      </c>
      <c r="B61" s="93" t="s">
        <v>82</v>
      </c>
      <c r="C61" s="93" t="s">
        <v>446</v>
      </c>
      <c r="D61" s="93" t="s">
        <v>445</v>
      </c>
      <c r="E61" s="93" t="s">
        <v>114</v>
      </c>
      <c r="F61" s="93" t="s">
        <v>57</v>
      </c>
      <c r="G61" s="143">
        <v>50000</v>
      </c>
      <c r="H61" s="93" t="s">
        <v>356</v>
      </c>
      <c r="I61" s="93" t="s">
        <v>357</v>
      </c>
      <c r="J61" s="93" t="s">
        <v>114</v>
      </c>
      <c r="K61" s="93" t="s">
        <v>117</v>
      </c>
      <c r="L61" s="93" t="s">
        <v>118</v>
      </c>
      <c r="M61" s="93" t="s">
        <v>119</v>
      </c>
      <c r="N61" s="93"/>
      <c r="O61" s="93" t="s">
        <v>186</v>
      </c>
      <c r="P61" s="93" t="s">
        <v>447</v>
      </c>
      <c r="Q61" s="93" t="s">
        <v>448</v>
      </c>
      <c r="R61" s="93" t="s">
        <v>444</v>
      </c>
      <c r="S61" s="93" t="s">
        <v>125</v>
      </c>
      <c r="T61" s="93" t="s">
        <v>126</v>
      </c>
      <c r="U61" s="93" t="s">
        <v>361</v>
      </c>
      <c r="V61" s="93" t="s">
        <v>128</v>
      </c>
      <c r="W61" s="93" t="s">
        <v>126</v>
      </c>
      <c r="X61" s="93" t="s">
        <v>126</v>
      </c>
    </row>
    <row r="62" ht="56.25" spans="1:24">
      <c r="A62" s="93" t="s">
        <v>449</v>
      </c>
      <c r="B62" s="93" t="s">
        <v>450</v>
      </c>
      <c r="C62" s="93" t="s">
        <v>451</v>
      </c>
      <c r="D62" s="93" t="s">
        <v>449</v>
      </c>
      <c r="E62" s="93" t="s">
        <v>114</v>
      </c>
      <c r="F62" s="93" t="s">
        <v>57</v>
      </c>
      <c r="G62" s="143">
        <v>50000</v>
      </c>
      <c r="H62" s="93" t="s">
        <v>356</v>
      </c>
      <c r="I62" s="93" t="s">
        <v>357</v>
      </c>
      <c r="J62" s="93" t="s">
        <v>114</v>
      </c>
      <c r="K62" s="93" t="s">
        <v>117</v>
      </c>
      <c r="L62" s="93" t="s">
        <v>118</v>
      </c>
      <c r="M62" s="93" t="s">
        <v>119</v>
      </c>
      <c r="N62" s="93"/>
      <c r="O62" s="93" t="s">
        <v>121</v>
      </c>
      <c r="P62" s="93" t="s">
        <v>395</v>
      </c>
      <c r="Q62" s="93" t="s">
        <v>396</v>
      </c>
      <c r="R62" s="93" t="s">
        <v>452</v>
      </c>
      <c r="S62" s="93" t="s">
        <v>125</v>
      </c>
      <c r="T62" s="93" t="s">
        <v>126</v>
      </c>
      <c r="U62" s="93" t="s">
        <v>361</v>
      </c>
      <c r="V62" s="93" t="s">
        <v>128</v>
      </c>
      <c r="W62" s="93" t="s">
        <v>126</v>
      </c>
      <c r="X62" s="93" t="s">
        <v>126</v>
      </c>
    </row>
    <row r="63" ht="45" spans="1:24">
      <c r="A63" s="164" t="s">
        <v>453</v>
      </c>
      <c r="B63" s="93" t="s">
        <v>454</v>
      </c>
      <c r="C63" s="93" t="s">
        <v>455</v>
      </c>
      <c r="D63" s="93" t="s">
        <v>453</v>
      </c>
      <c r="E63" s="93" t="s">
        <v>114</v>
      </c>
      <c r="F63" s="93" t="s">
        <v>57</v>
      </c>
      <c r="G63" s="143">
        <v>50000</v>
      </c>
      <c r="H63" s="93" t="s">
        <v>356</v>
      </c>
      <c r="I63" s="93" t="s">
        <v>357</v>
      </c>
      <c r="J63" s="93" t="s">
        <v>114</v>
      </c>
      <c r="K63" s="93" t="s">
        <v>117</v>
      </c>
      <c r="L63" s="93" t="s">
        <v>118</v>
      </c>
      <c r="M63" s="93" t="s">
        <v>119</v>
      </c>
      <c r="N63" s="93" t="s">
        <v>120</v>
      </c>
      <c r="O63" s="93" t="s">
        <v>121</v>
      </c>
      <c r="P63" s="93" t="s">
        <v>456</v>
      </c>
      <c r="Q63" s="93" t="s">
        <v>457</v>
      </c>
      <c r="R63" s="93" t="s">
        <v>458</v>
      </c>
      <c r="S63" s="93" t="s">
        <v>125</v>
      </c>
      <c r="T63" s="93" t="s">
        <v>126</v>
      </c>
      <c r="U63" s="93" t="s">
        <v>361</v>
      </c>
      <c r="V63" s="93" t="s">
        <v>128</v>
      </c>
      <c r="W63" s="93" t="s">
        <v>126</v>
      </c>
      <c r="X63" s="93" t="s">
        <v>126</v>
      </c>
    </row>
    <row r="64" ht="45" spans="1:24">
      <c r="A64" s="93" t="s">
        <v>459</v>
      </c>
      <c r="B64" s="93" t="s">
        <v>460</v>
      </c>
      <c r="C64" s="93" t="s">
        <v>461</v>
      </c>
      <c r="D64" s="93" t="s">
        <v>459</v>
      </c>
      <c r="E64" s="93" t="s">
        <v>114</v>
      </c>
      <c r="F64" s="93" t="s">
        <v>57</v>
      </c>
      <c r="G64" s="143">
        <v>50000</v>
      </c>
      <c r="H64" s="93" t="s">
        <v>184</v>
      </c>
      <c r="I64" s="93" t="s">
        <v>357</v>
      </c>
      <c r="J64" s="93" t="s">
        <v>114</v>
      </c>
      <c r="K64" s="93" t="s">
        <v>117</v>
      </c>
      <c r="L64" s="93" t="s">
        <v>118</v>
      </c>
      <c r="M64" s="93" t="s">
        <v>119</v>
      </c>
      <c r="N64" s="93"/>
      <c r="O64" s="93" t="s">
        <v>121</v>
      </c>
      <c r="P64" s="93" t="s">
        <v>462</v>
      </c>
      <c r="Q64" s="93" t="s">
        <v>463</v>
      </c>
      <c r="R64" s="93" t="s">
        <v>464</v>
      </c>
      <c r="S64" s="93" t="s">
        <v>125</v>
      </c>
      <c r="T64" s="93" t="s">
        <v>126</v>
      </c>
      <c r="U64" s="93" t="s">
        <v>190</v>
      </c>
      <c r="V64" s="93" t="s">
        <v>128</v>
      </c>
      <c r="W64" s="93" t="s">
        <v>126</v>
      </c>
      <c r="X64" s="93" t="s">
        <v>126</v>
      </c>
    </row>
    <row r="65" ht="45" spans="1:24">
      <c r="A65" s="93" t="s">
        <v>465</v>
      </c>
      <c r="B65" s="93" t="s">
        <v>466</v>
      </c>
      <c r="C65" s="93" t="s">
        <v>467</v>
      </c>
      <c r="D65" s="93" t="s">
        <v>465</v>
      </c>
      <c r="E65" s="93" t="s">
        <v>114</v>
      </c>
      <c r="F65" s="93" t="s">
        <v>57</v>
      </c>
      <c r="G65" s="143">
        <v>50000</v>
      </c>
      <c r="H65" s="93" t="s">
        <v>356</v>
      </c>
      <c r="I65" s="93" t="s">
        <v>357</v>
      </c>
      <c r="J65" s="93" t="s">
        <v>114</v>
      </c>
      <c r="K65" s="93" t="s">
        <v>117</v>
      </c>
      <c r="L65" s="93" t="s">
        <v>118</v>
      </c>
      <c r="M65" s="93" t="s">
        <v>119</v>
      </c>
      <c r="N65" s="93"/>
      <c r="O65" s="93" t="s">
        <v>121</v>
      </c>
      <c r="P65" s="93" t="s">
        <v>468</v>
      </c>
      <c r="Q65" s="93" t="s">
        <v>469</v>
      </c>
      <c r="R65" s="93" t="s">
        <v>470</v>
      </c>
      <c r="S65" s="93" t="s">
        <v>125</v>
      </c>
      <c r="T65" s="93" t="s">
        <v>126</v>
      </c>
      <c r="U65" s="93" t="s">
        <v>361</v>
      </c>
      <c r="V65" s="93" t="s">
        <v>128</v>
      </c>
      <c r="W65" s="93" t="s">
        <v>126</v>
      </c>
      <c r="X65" s="93" t="s">
        <v>126</v>
      </c>
    </row>
    <row r="66" ht="56.25" spans="1:24">
      <c r="A66" s="93" t="s">
        <v>471</v>
      </c>
      <c r="B66" s="93" t="s">
        <v>44</v>
      </c>
      <c r="C66" s="93" t="s">
        <v>472</v>
      </c>
      <c r="D66" s="93" t="s">
        <v>471</v>
      </c>
      <c r="E66" s="93" t="s">
        <v>114</v>
      </c>
      <c r="F66" s="93" t="s">
        <v>57</v>
      </c>
      <c r="G66" s="143">
        <v>50000</v>
      </c>
      <c r="H66" s="93" t="s">
        <v>356</v>
      </c>
      <c r="I66" s="93" t="s">
        <v>357</v>
      </c>
      <c r="J66" s="93" t="s">
        <v>114</v>
      </c>
      <c r="K66" s="93" t="s">
        <v>117</v>
      </c>
      <c r="L66" s="93" t="s">
        <v>118</v>
      </c>
      <c r="M66" s="93" t="s">
        <v>119</v>
      </c>
      <c r="N66" s="93"/>
      <c r="O66" s="93" t="s">
        <v>186</v>
      </c>
      <c r="P66" s="93" t="s">
        <v>473</v>
      </c>
      <c r="Q66" s="93" t="s">
        <v>474</v>
      </c>
      <c r="R66" s="93" t="s">
        <v>475</v>
      </c>
      <c r="S66" s="93" t="s">
        <v>125</v>
      </c>
      <c r="T66" s="93" t="s">
        <v>126</v>
      </c>
      <c r="U66" s="93" t="s">
        <v>361</v>
      </c>
      <c r="V66" s="93" t="s">
        <v>128</v>
      </c>
      <c r="W66" s="93" t="s">
        <v>126</v>
      </c>
      <c r="X66" s="93" t="s">
        <v>126</v>
      </c>
    </row>
    <row r="67" ht="78.75" spans="1:24">
      <c r="A67" s="93" t="s">
        <v>476</v>
      </c>
      <c r="B67" s="93" t="s">
        <v>477</v>
      </c>
      <c r="C67" s="93" t="s">
        <v>478</v>
      </c>
      <c r="D67" s="93" t="s">
        <v>476</v>
      </c>
      <c r="E67" s="93" t="s">
        <v>114</v>
      </c>
      <c r="F67" s="93" t="s">
        <v>57</v>
      </c>
      <c r="G67" s="143">
        <v>50000</v>
      </c>
      <c r="H67" s="93" t="s">
        <v>356</v>
      </c>
      <c r="I67" s="93" t="s">
        <v>357</v>
      </c>
      <c r="J67" s="93" t="s">
        <v>114</v>
      </c>
      <c r="K67" s="93" t="s">
        <v>117</v>
      </c>
      <c r="L67" s="93" t="s">
        <v>118</v>
      </c>
      <c r="M67" s="93" t="s">
        <v>119</v>
      </c>
      <c r="N67" s="93"/>
      <c r="O67" s="93" t="s">
        <v>121</v>
      </c>
      <c r="P67" s="93" t="s">
        <v>298</v>
      </c>
      <c r="Q67" s="93" t="s">
        <v>479</v>
      </c>
      <c r="R67" s="93" t="s">
        <v>480</v>
      </c>
      <c r="S67" s="93" t="s">
        <v>125</v>
      </c>
      <c r="T67" s="93" t="s">
        <v>126</v>
      </c>
      <c r="U67" s="93" t="s">
        <v>361</v>
      </c>
      <c r="V67" s="93" t="s">
        <v>128</v>
      </c>
      <c r="W67" s="93" t="s">
        <v>126</v>
      </c>
      <c r="X67" s="93" t="s">
        <v>126</v>
      </c>
    </row>
    <row r="68" ht="56.25" spans="1:24">
      <c r="A68" s="93" t="s">
        <v>481</v>
      </c>
      <c r="B68" s="93" t="s">
        <v>482</v>
      </c>
      <c r="C68" s="93" t="s">
        <v>483</v>
      </c>
      <c r="D68" s="93" t="s">
        <v>481</v>
      </c>
      <c r="E68" s="93" t="s">
        <v>114</v>
      </c>
      <c r="F68" s="93" t="s">
        <v>57</v>
      </c>
      <c r="G68" s="143">
        <v>50000</v>
      </c>
      <c r="H68" s="93" t="s">
        <v>356</v>
      </c>
      <c r="I68" s="93" t="s">
        <v>357</v>
      </c>
      <c r="J68" s="93" t="s">
        <v>114</v>
      </c>
      <c r="K68" s="93" t="s">
        <v>117</v>
      </c>
      <c r="L68" s="93" t="s">
        <v>118</v>
      </c>
      <c r="M68" s="93" t="s">
        <v>119</v>
      </c>
      <c r="N68" s="93"/>
      <c r="O68" s="93" t="s">
        <v>121</v>
      </c>
      <c r="P68" s="93" t="s">
        <v>484</v>
      </c>
      <c r="Q68" s="93" t="s">
        <v>485</v>
      </c>
      <c r="R68" s="93" t="s">
        <v>486</v>
      </c>
      <c r="S68" s="93" t="s">
        <v>125</v>
      </c>
      <c r="T68" s="93" t="s">
        <v>126</v>
      </c>
      <c r="U68" s="93" t="s">
        <v>361</v>
      </c>
      <c r="V68" s="93" t="s">
        <v>128</v>
      </c>
      <c r="W68" s="93" t="s">
        <v>126</v>
      </c>
      <c r="X68" s="93" t="s">
        <v>126</v>
      </c>
    </row>
    <row r="69" ht="56.25" spans="1:24">
      <c r="A69" s="93" t="s">
        <v>487</v>
      </c>
      <c r="B69" s="93" t="s">
        <v>488</v>
      </c>
      <c r="C69" s="93" t="s">
        <v>489</v>
      </c>
      <c r="D69" s="93" t="s">
        <v>487</v>
      </c>
      <c r="E69" s="93" t="s">
        <v>114</v>
      </c>
      <c r="F69" s="93" t="s">
        <v>57</v>
      </c>
      <c r="G69" s="143">
        <v>50000</v>
      </c>
      <c r="H69" s="93" t="s">
        <v>356</v>
      </c>
      <c r="I69" s="93" t="s">
        <v>357</v>
      </c>
      <c r="J69" s="93" t="s">
        <v>114</v>
      </c>
      <c r="K69" s="93" t="s">
        <v>117</v>
      </c>
      <c r="L69" s="93" t="s">
        <v>118</v>
      </c>
      <c r="M69" s="93" t="s">
        <v>119</v>
      </c>
      <c r="N69" s="93"/>
      <c r="O69" s="93" t="s">
        <v>186</v>
      </c>
      <c r="P69" s="93" t="s">
        <v>490</v>
      </c>
      <c r="Q69" s="93" t="s">
        <v>491</v>
      </c>
      <c r="R69" s="93" t="s">
        <v>492</v>
      </c>
      <c r="S69" s="93" t="s">
        <v>125</v>
      </c>
      <c r="T69" s="93" t="s">
        <v>126</v>
      </c>
      <c r="U69" s="93" t="s">
        <v>361</v>
      </c>
      <c r="V69" s="93" t="s">
        <v>128</v>
      </c>
      <c r="W69" s="93" t="s">
        <v>126</v>
      </c>
      <c r="X69" s="93" t="s">
        <v>126</v>
      </c>
    </row>
    <row r="70" ht="45" spans="1:24">
      <c r="A70" s="164" t="s">
        <v>493</v>
      </c>
      <c r="B70" s="93" t="s">
        <v>494</v>
      </c>
      <c r="C70" s="93" t="s">
        <v>495</v>
      </c>
      <c r="D70" s="93" t="s">
        <v>493</v>
      </c>
      <c r="E70" s="93" t="s">
        <v>114</v>
      </c>
      <c r="F70" s="93" t="s">
        <v>57</v>
      </c>
      <c r="G70" s="143">
        <v>50000</v>
      </c>
      <c r="H70" s="93" t="s">
        <v>356</v>
      </c>
      <c r="I70" s="93" t="s">
        <v>357</v>
      </c>
      <c r="J70" s="93" t="s">
        <v>114</v>
      </c>
      <c r="K70" s="93" t="s">
        <v>117</v>
      </c>
      <c r="L70" s="93" t="s">
        <v>118</v>
      </c>
      <c r="M70" s="93" t="s">
        <v>119</v>
      </c>
      <c r="N70" s="93" t="s">
        <v>120</v>
      </c>
      <c r="O70" s="93" t="s">
        <v>121</v>
      </c>
      <c r="P70" s="93" t="s">
        <v>496</v>
      </c>
      <c r="Q70" s="93" t="s">
        <v>497</v>
      </c>
      <c r="R70" s="93" t="s">
        <v>498</v>
      </c>
      <c r="S70" s="93" t="s">
        <v>125</v>
      </c>
      <c r="T70" s="93" t="s">
        <v>126</v>
      </c>
      <c r="U70" s="93" t="s">
        <v>361</v>
      </c>
      <c r="V70" s="93" t="s">
        <v>128</v>
      </c>
      <c r="W70" s="93" t="s">
        <v>126</v>
      </c>
      <c r="X70" s="93" t="s">
        <v>126</v>
      </c>
    </row>
    <row r="71" ht="45" spans="1:24">
      <c r="A71" s="164" t="s">
        <v>499</v>
      </c>
      <c r="B71" s="93" t="s">
        <v>500</v>
      </c>
      <c r="C71" s="93" t="s">
        <v>501</v>
      </c>
      <c r="D71" s="93" t="s">
        <v>499</v>
      </c>
      <c r="E71" s="93" t="s">
        <v>114</v>
      </c>
      <c r="F71" s="93" t="s">
        <v>57</v>
      </c>
      <c r="G71" s="143">
        <v>50000</v>
      </c>
      <c r="H71" s="93" t="s">
        <v>356</v>
      </c>
      <c r="I71" s="93" t="s">
        <v>357</v>
      </c>
      <c r="J71" s="93" t="s">
        <v>114</v>
      </c>
      <c r="K71" s="93" t="s">
        <v>117</v>
      </c>
      <c r="L71" s="93" t="s">
        <v>118</v>
      </c>
      <c r="M71" s="93" t="s">
        <v>119</v>
      </c>
      <c r="N71" s="93" t="s">
        <v>120</v>
      </c>
      <c r="O71" s="93" t="s">
        <v>121</v>
      </c>
      <c r="P71" s="93" t="s">
        <v>502</v>
      </c>
      <c r="Q71" s="93" t="s">
        <v>414</v>
      </c>
      <c r="R71" s="93" t="s">
        <v>503</v>
      </c>
      <c r="S71" s="93" t="s">
        <v>125</v>
      </c>
      <c r="T71" s="93" t="s">
        <v>126</v>
      </c>
      <c r="U71" s="93" t="s">
        <v>361</v>
      </c>
      <c r="V71" s="93" t="s">
        <v>128</v>
      </c>
      <c r="W71" s="93" t="s">
        <v>126</v>
      </c>
      <c r="X71" s="93" t="s">
        <v>126</v>
      </c>
    </row>
    <row r="72" ht="56.25" spans="1:24">
      <c r="A72" s="93" t="s">
        <v>504</v>
      </c>
      <c r="B72" s="93" t="s">
        <v>72</v>
      </c>
      <c r="C72" s="93" t="s">
        <v>505</v>
      </c>
      <c r="D72" s="93" t="s">
        <v>504</v>
      </c>
      <c r="E72" s="93" t="s">
        <v>114</v>
      </c>
      <c r="F72" s="93" t="s">
        <v>57</v>
      </c>
      <c r="G72" s="143">
        <v>50000</v>
      </c>
      <c r="H72" s="93" t="s">
        <v>356</v>
      </c>
      <c r="I72" s="93" t="s">
        <v>357</v>
      </c>
      <c r="J72" s="93" t="s">
        <v>114</v>
      </c>
      <c r="K72" s="93" t="s">
        <v>117</v>
      </c>
      <c r="L72" s="93" t="s">
        <v>118</v>
      </c>
      <c r="M72" s="93" t="s">
        <v>119</v>
      </c>
      <c r="N72" s="93"/>
      <c r="O72" s="93" t="s">
        <v>186</v>
      </c>
      <c r="P72" s="93" t="s">
        <v>506</v>
      </c>
      <c r="Q72" s="93" t="s">
        <v>507</v>
      </c>
      <c r="R72" s="93" t="s">
        <v>508</v>
      </c>
      <c r="S72" s="93" t="s">
        <v>125</v>
      </c>
      <c r="T72" s="93" t="s">
        <v>126</v>
      </c>
      <c r="U72" s="93" t="s">
        <v>361</v>
      </c>
      <c r="V72" s="93" t="s">
        <v>128</v>
      </c>
      <c r="W72" s="93" t="s">
        <v>126</v>
      </c>
      <c r="X72" s="93" t="s">
        <v>126</v>
      </c>
    </row>
    <row r="73" ht="45" spans="1:24">
      <c r="A73" s="93" t="s">
        <v>509</v>
      </c>
      <c r="B73" s="93" t="s">
        <v>510</v>
      </c>
      <c r="C73" s="93" t="s">
        <v>511</v>
      </c>
      <c r="D73" s="93" t="s">
        <v>509</v>
      </c>
      <c r="E73" s="93" t="s">
        <v>114</v>
      </c>
      <c r="F73" s="93" t="s">
        <v>57</v>
      </c>
      <c r="G73" s="143">
        <v>50000</v>
      </c>
      <c r="H73" s="93" t="s">
        <v>356</v>
      </c>
      <c r="I73" s="93" t="s">
        <v>357</v>
      </c>
      <c r="J73" s="93" t="s">
        <v>114</v>
      </c>
      <c r="K73" s="93" t="s">
        <v>117</v>
      </c>
      <c r="L73" s="93" t="s">
        <v>118</v>
      </c>
      <c r="M73" s="93" t="s">
        <v>119</v>
      </c>
      <c r="N73" s="93"/>
      <c r="O73" s="93" t="s">
        <v>121</v>
      </c>
      <c r="P73" s="93" t="s">
        <v>512</v>
      </c>
      <c r="Q73" s="93" t="s">
        <v>513</v>
      </c>
      <c r="R73" s="93" t="s">
        <v>514</v>
      </c>
      <c r="S73" s="93" t="s">
        <v>125</v>
      </c>
      <c r="T73" s="93" t="s">
        <v>126</v>
      </c>
      <c r="U73" s="93" t="s">
        <v>361</v>
      </c>
      <c r="V73" s="93" t="s">
        <v>128</v>
      </c>
      <c r="W73" s="93" t="s">
        <v>126</v>
      </c>
      <c r="X73" s="93" t="s">
        <v>126</v>
      </c>
    </row>
    <row r="74" ht="56.25" spans="1:24">
      <c r="A74" s="93" t="s">
        <v>515</v>
      </c>
      <c r="B74" s="93" t="s">
        <v>516</v>
      </c>
      <c r="C74" s="93" t="s">
        <v>517</v>
      </c>
      <c r="D74" s="93" t="s">
        <v>515</v>
      </c>
      <c r="E74" s="93" t="s">
        <v>518</v>
      </c>
      <c r="F74" s="93" t="s">
        <v>57</v>
      </c>
      <c r="G74" s="93" t="s">
        <v>57</v>
      </c>
      <c r="H74" s="93" t="s">
        <v>519</v>
      </c>
      <c r="I74" s="93" t="s">
        <v>520</v>
      </c>
      <c r="J74" s="93" t="s">
        <v>518</v>
      </c>
      <c r="K74" s="93" t="s">
        <v>117</v>
      </c>
      <c r="L74" s="93" t="s">
        <v>118</v>
      </c>
      <c r="M74" s="93"/>
      <c r="N74" s="93"/>
      <c r="O74" s="93" t="s">
        <v>186</v>
      </c>
      <c r="P74" s="93" t="s">
        <v>521</v>
      </c>
      <c r="Q74" s="93" t="s">
        <v>522</v>
      </c>
      <c r="R74" s="93" t="s">
        <v>523</v>
      </c>
      <c r="S74" s="93" t="s">
        <v>125</v>
      </c>
      <c r="T74" s="93" t="s">
        <v>524</v>
      </c>
      <c r="U74" s="93" t="s">
        <v>525</v>
      </c>
      <c r="V74" s="93" t="s">
        <v>128</v>
      </c>
      <c r="W74" s="93" t="s">
        <v>126</v>
      </c>
      <c r="X74" s="93" t="s">
        <v>126</v>
      </c>
    </row>
    <row r="75" ht="56.25" spans="1:24">
      <c r="A75" s="93" t="s">
        <v>526</v>
      </c>
      <c r="B75" s="93" t="s">
        <v>12</v>
      </c>
      <c r="C75" s="93" t="s">
        <v>527</v>
      </c>
      <c r="D75" s="93" t="s">
        <v>526</v>
      </c>
      <c r="E75" s="93" t="s">
        <v>518</v>
      </c>
      <c r="F75" s="93" t="s">
        <v>57</v>
      </c>
      <c r="G75" s="93" t="s">
        <v>57</v>
      </c>
      <c r="H75" s="93" t="s">
        <v>528</v>
      </c>
      <c r="I75" s="93" t="s">
        <v>529</v>
      </c>
      <c r="J75" s="93" t="s">
        <v>518</v>
      </c>
      <c r="K75" s="93" t="s">
        <v>117</v>
      </c>
      <c r="L75" s="93" t="s">
        <v>118</v>
      </c>
      <c r="M75" s="93"/>
      <c r="N75" s="93"/>
      <c r="O75" s="93" t="s">
        <v>186</v>
      </c>
      <c r="P75" s="93" t="s">
        <v>512</v>
      </c>
      <c r="Q75" s="93" t="s">
        <v>530</v>
      </c>
      <c r="R75" s="93" t="s">
        <v>531</v>
      </c>
      <c r="S75" s="93" t="s">
        <v>125</v>
      </c>
      <c r="T75" s="93" t="s">
        <v>524</v>
      </c>
      <c r="U75" s="93" t="s">
        <v>532</v>
      </c>
      <c r="V75" s="93" t="s">
        <v>128</v>
      </c>
      <c r="W75" s="93" t="s">
        <v>126</v>
      </c>
      <c r="X75" s="93" t="s">
        <v>126</v>
      </c>
    </row>
    <row r="76" ht="45" spans="1:24">
      <c r="A76" s="164" t="s">
        <v>533</v>
      </c>
      <c r="B76" s="93" t="s">
        <v>534</v>
      </c>
      <c r="C76" s="93" t="s">
        <v>535</v>
      </c>
      <c r="D76" s="93" t="s">
        <v>533</v>
      </c>
      <c r="E76" s="93">
        <v>4.75</v>
      </c>
      <c r="F76" s="93" t="s">
        <v>57</v>
      </c>
      <c r="G76" s="93" t="s">
        <v>57</v>
      </c>
      <c r="H76" s="93" t="s">
        <v>536</v>
      </c>
      <c r="I76" s="93" t="s">
        <v>537</v>
      </c>
      <c r="J76" s="93" t="s">
        <v>114</v>
      </c>
      <c r="K76" s="93" t="s">
        <v>117</v>
      </c>
      <c r="L76" s="93" t="s">
        <v>118</v>
      </c>
      <c r="M76" s="93"/>
      <c r="N76" s="93" t="s">
        <v>120</v>
      </c>
      <c r="O76" s="93" t="s">
        <v>186</v>
      </c>
      <c r="P76" s="93" t="s">
        <v>538</v>
      </c>
      <c r="Q76" s="93" t="s">
        <v>414</v>
      </c>
      <c r="R76" s="93" t="s">
        <v>539</v>
      </c>
      <c r="S76" s="93" t="s">
        <v>125</v>
      </c>
      <c r="T76" s="93" t="s">
        <v>126</v>
      </c>
      <c r="U76" s="93" t="s">
        <v>540</v>
      </c>
      <c r="V76" s="93" t="s">
        <v>128</v>
      </c>
      <c r="W76" s="93" t="s">
        <v>126</v>
      </c>
      <c r="X76" s="93" t="s">
        <v>126</v>
      </c>
    </row>
    <row r="77" ht="56.25" spans="1:24">
      <c r="A77" s="93" t="s">
        <v>541</v>
      </c>
      <c r="B77" s="93" t="s">
        <v>542</v>
      </c>
      <c r="C77" s="93" t="s">
        <v>543</v>
      </c>
      <c r="D77" s="93" t="s">
        <v>541</v>
      </c>
      <c r="E77" s="93" t="s">
        <v>518</v>
      </c>
      <c r="F77" s="93" t="s">
        <v>57</v>
      </c>
      <c r="G77" s="93" t="s">
        <v>57</v>
      </c>
      <c r="H77" s="93" t="s">
        <v>544</v>
      </c>
      <c r="I77" s="93" t="s">
        <v>545</v>
      </c>
      <c r="J77" s="93" t="s">
        <v>518</v>
      </c>
      <c r="K77" s="93" t="s">
        <v>117</v>
      </c>
      <c r="L77" s="93" t="s">
        <v>118</v>
      </c>
      <c r="M77" s="93"/>
      <c r="N77" s="93"/>
      <c r="O77" s="93" t="s">
        <v>186</v>
      </c>
      <c r="P77" s="93" t="s">
        <v>377</v>
      </c>
      <c r="Q77" s="93" t="s">
        <v>378</v>
      </c>
      <c r="R77" s="93" t="s">
        <v>546</v>
      </c>
      <c r="S77" s="93" t="s">
        <v>125</v>
      </c>
      <c r="T77" s="93" t="s">
        <v>524</v>
      </c>
      <c r="U77" s="93" t="s">
        <v>547</v>
      </c>
      <c r="V77" s="93" t="s">
        <v>128</v>
      </c>
      <c r="W77" s="93" t="s">
        <v>126</v>
      </c>
      <c r="X77" s="93" t="s">
        <v>126</v>
      </c>
    </row>
    <row r="78" ht="56.25" spans="1:24">
      <c r="A78" s="164" t="s">
        <v>548</v>
      </c>
      <c r="B78" s="93" t="s">
        <v>549</v>
      </c>
      <c r="C78" s="93" t="s">
        <v>550</v>
      </c>
      <c r="D78" s="93" t="s">
        <v>548</v>
      </c>
      <c r="E78" s="93" t="s">
        <v>518</v>
      </c>
      <c r="F78" s="93" t="s">
        <v>57</v>
      </c>
      <c r="G78" s="93" t="s">
        <v>57</v>
      </c>
      <c r="H78" s="93" t="s">
        <v>551</v>
      </c>
      <c r="I78" s="93" t="s">
        <v>552</v>
      </c>
      <c r="J78" s="93">
        <v>4.35</v>
      </c>
      <c r="K78" s="93" t="s">
        <v>117</v>
      </c>
      <c r="L78" s="93" t="s">
        <v>118</v>
      </c>
      <c r="M78" s="93"/>
      <c r="N78" s="93" t="s">
        <v>120</v>
      </c>
      <c r="O78" s="93" t="s">
        <v>186</v>
      </c>
      <c r="P78" s="93" t="s">
        <v>553</v>
      </c>
      <c r="Q78" s="93" t="s">
        <v>554</v>
      </c>
      <c r="R78" s="93" t="s">
        <v>555</v>
      </c>
      <c r="S78" s="93" t="s">
        <v>125</v>
      </c>
      <c r="T78" s="93" t="s">
        <v>524</v>
      </c>
      <c r="U78" s="93" t="s">
        <v>556</v>
      </c>
      <c r="V78" s="93" t="s">
        <v>128</v>
      </c>
      <c r="W78" s="93" t="s">
        <v>126</v>
      </c>
      <c r="X78" s="93" t="s">
        <v>126</v>
      </c>
    </row>
    <row r="79" ht="56.25" spans="1:24">
      <c r="A79" s="164" t="s">
        <v>557</v>
      </c>
      <c r="B79" s="93" t="s">
        <v>558</v>
      </c>
      <c r="C79" s="93" t="s">
        <v>559</v>
      </c>
      <c r="D79" s="93" t="s">
        <v>557</v>
      </c>
      <c r="E79" s="93">
        <v>4.35</v>
      </c>
      <c r="F79" s="93" t="s">
        <v>57</v>
      </c>
      <c r="G79" s="93" t="s">
        <v>57</v>
      </c>
      <c r="H79" s="93" t="s">
        <v>560</v>
      </c>
      <c r="I79" s="93" t="s">
        <v>561</v>
      </c>
      <c r="J79" s="93" t="s">
        <v>518</v>
      </c>
      <c r="K79" s="93" t="s">
        <v>117</v>
      </c>
      <c r="L79" s="93" t="s">
        <v>118</v>
      </c>
      <c r="M79" s="93"/>
      <c r="N79" s="93" t="s">
        <v>120</v>
      </c>
      <c r="O79" s="93" t="s">
        <v>186</v>
      </c>
      <c r="P79" s="93" t="s">
        <v>401</v>
      </c>
      <c r="Q79" s="93" t="s">
        <v>562</v>
      </c>
      <c r="R79" s="93" t="s">
        <v>563</v>
      </c>
      <c r="S79" s="93" t="s">
        <v>125</v>
      </c>
      <c r="T79" s="93" t="s">
        <v>524</v>
      </c>
      <c r="U79" s="93" t="s">
        <v>564</v>
      </c>
      <c r="V79" s="93" t="s">
        <v>128</v>
      </c>
      <c r="W79" s="93" t="s">
        <v>126</v>
      </c>
      <c r="X79" s="93" t="s">
        <v>126</v>
      </c>
    </row>
    <row r="80" ht="56.25" spans="1:24">
      <c r="A80" s="164" t="s">
        <v>565</v>
      </c>
      <c r="B80" s="93" t="s">
        <v>566</v>
      </c>
      <c r="C80" s="93" t="s">
        <v>567</v>
      </c>
      <c r="D80" s="93" t="s">
        <v>565</v>
      </c>
      <c r="E80" s="93">
        <v>4.35</v>
      </c>
      <c r="F80" s="93" t="s">
        <v>57</v>
      </c>
      <c r="G80" s="93" t="s">
        <v>57</v>
      </c>
      <c r="H80" s="93" t="s">
        <v>568</v>
      </c>
      <c r="I80" s="93" t="s">
        <v>569</v>
      </c>
      <c r="J80" s="93" t="s">
        <v>518</v>
      </c>
      <c r="K80" s="93" t="s">
        <v>117</v>
      </c>
      <c r="L80" s="93" t="s">
        <v>118</v>
      </c>
      <c r="M80" s="93"/>
      <c r="N80" s="93" t="s">
        <v>120</v>
      </c>
      <c r="O80" s="93" t="s">
        <v>186</v>
      </c>
      <c r="P80" s="93" t="s">
        <v>401</v>
      </c>
      <c r="Q80" s="93" t="s">
        <v>562</v>
      </c>
      <c r="R80" s="93" t="s">
        <v>570</v>
      </c>
      <c r="S80" s="93" t="s">
        <v>125</v>
      </c>
      <c r="T80" s="93" t="s">
        <v>524</v>
      </c>
      <c r="U80" s="93" t="s">
        <v>571</v>
      </c>
      <c r="V80" s="93" t="s">
        <v>128</v>
      </c>
      <c r="W80" s="93" t="s">
        <v>126</v>
      </c>
      <c r="X80" s="93" t="s">
        <v>126</v>
      </c>
    </row>
    <row r="81" ht="45" spans="1:24">
      <c r="A81" s="93" t="s">
        <v>572</v>
      </c>
      <c r="B81" s="93" t="s">
        <v>573</v>
      </c>
      <c r="C81" s="93" t="s">
        <v>574</v>
      </c>
      <c r="D81" s="93" t="s">
        <v>572</v>
      </c>
      <c r="E81" s="93" t="s">
        <v>518</v>
      </c>
      <c r="F81" s="93" t="s">
        <v>575</v>
      </c>
      <c r="G81" s="93" t="s">
        <v>575</v>
      </c>
      <c r="H81" s="93" t="s">
        <v>576</v>
      </c>
      <c r="I81" s="93" t="s">
        <v>577</v>
      </c>
      <c r="J81" s="93" t="s">
        <v>518</v>
      </c>
      <c r="K81" s="93" t="s">
        <v>117</v>
      </c>
      <c r="L81" s="93" t="s">
        <v>118</v>
      </c>
      <c r="M81" s="93"/>
      <c r="N81" s="93" t="s">
        <v>120</v>
      </c>
      <c r="O81" s="93" t="s">
        <v>578</v>
      </c>
      <c r="P81" s="93" t="s">
        <v>579</v>
      </c>
      <c r="Q81" s="93" t="s">
        <v>414</v>
      </c>
      <c r="R81" s="93" t="s">
        <v>580</v>
      </c>
      <c r="S81" s="93" t="s">
        <v>125</v>
      </c>
      <c r="T81" s="93" t="s">
        <v>126</v>
      </c>
      <c r="U81" s="93" t="s">
        <v>581</v>
      </c>
      <c r="V81" s="93" t="s">
        <v>582</v>
      </c>
      <c r="W81" s="93" t="s">
        <v>524</v>
      </c>
      <c r="X81" s="93" t="s">
        <v>583</v>
      </c>
    </row>
    <row r="82" ht="45" spans="1:24">
      <c r="A82" s="93" t="s">
        <v>584</v>
      </c>
      <c r="B82" s="93" t="s">
        <v>573</v>
      </c>
      <c r="C82" s="93" t="s">
        <v>574</v>
      </c>
      <c r="D82" s="93" t="s">
        <v>584</v>
      </c>
      <c r="E82" s="93" t="s">
        <v>518</v>
      </c>
      <c r="F82" s="93" t="s">
        <v>585</v>
      </c>
      <c r="G82" s="93" t="s">
        <v>585</v>
      </c>
      <c r="H82" s="93" t="s">
        <v>586</v>
      </c>
      <c r="I82" s="93" t="s">
        <v>587</v>
      </c>
      <c r="J82" s="93" t="s">
        <v>518</v>
      </c>
      <c r="K82" s="93" t="s">
        <v>117</v>
      </c>
      <c r="L82" s="93" t="s">
        <v>118</v>
      </c>
      <c r="M82" s="93"/>
      <c r="N82" s="93" t="s">
        <v>120</v>
      </c>
      <c r="O82" s="93" t="s">
        <v>578</v>
      </c>
      <c r="P82" s="93" t="s">
        <v>579</v>
      </c>
      <c r="Q82" s="93" t="s">
        <v>414</v>
      </c>
      <c r="R82" s="93" t="s">
        <v>580</v>
      </c>
      <c r="S82" s="93" t="s">
        <v>125</v>
      </c>
      <c r="T82" s="93" t="s">
        <v>126</v>
      </c>
      <c r="U82" s="93" t="s">
        <v>588</v>
      </c>
      <c r="V82" s="93" t="s">
        <v>582</v>
      </c>
      <c r="W82" s="93" t="s">
        <v>524</v>
      </c>
      <c r="X82" s="93" t="s">
        <v>583</v>
      </c>
    </row>
    <row r="83" ht="56.25" spans="1:24">
      <c r="A83" s="93" t="s">
        <v>589</v>
      </c>
      <c r="B83" s="93" t="s">
        <v>84</v>
      </c>
      <c r="C83" s="93" t="s">
        <v>590</v>
      </c>
      <c r="D83" s="93" t="s">
        <v>589</v>
      </c>
      <c r="E83" s="93" t="s">
        <v>114</v>
      </c>
      <c r="F83" s="93" t="s">
        <v>57</v>
      </c>
      <c r="G83" s="93" t="s">
        <v>57</v>
      </c>
      <c r="H83" s="93" t="s">
        <v>591</v>
      </c>
      <c r="I83" s="93" t="s">
        <v>592</v>
      </c>
      <c r="J83" s="93" t="s">
        <v>114</v>
      </c>
      <c r="K83" s="93" t="s">
        <v>117</v>
      </c>
      <c r="L83" s="93" t="s">
        <v>118</v>
      </c>
      <c r="M83" s="93"/>
      <c r="N83" s="93"/>
      <c r="O83" s="93" t="s">
        <v>186</v>
      </c>
      <c r="P83" s="93" t="s">
        <v>593</v>
      </c>
      <c r="Q83" s="93" t="s">
        <v>594</v>
      </c>
      <c r="R83" s="93" t="s">
        <v>595</v>
      </c>
      <c r="S83" s="93" t="s">
        <v>125</v>
      </c>
      <c r="T83" s="93" t="s">
        <v>126</v>
      </c>
      <c r="U83" s="93" t="s">
        <v>596</v>
      </c>
      <c r="V83" s="93" t="s">
        <v>128</v>
      </c>
      <c r="W83" s="93" t="s">
        <v>126</v>
      </c>
      <c r="X83" s="93" t="s">
        <v>126</v>
      </c>
    </row>
    <row r="84" ht="45" spans="1:24">
      <c r="A84" s="93" t="s">
        <v>597</v>
      </c>
      <c r="B84" s="93" t="s">
        <v>573</v>
      </c>
      <c r="C84" s="93" t="s">
        <v>574</v>
      </c>
      <c r="D84" s="93" t="s">
        <v>597</v>
      </c>
      <c r="E84" s="93" t="s">
        <v>518</v>
      </c>
      <c r="F84" s="93" t="s">
        <v>575</v>
      </c>
      <c r="G84" s="93" t="s">
        <v>575</v>
      </c>
      <c r="H84" s="93" t="s">
        <v>598</v>
      </c>
      <c r="I84" s="93" t="s">
        <v>599</v>
      </c>
      <c r="J84" s="93" t="s">
        <v>518</v>
      </c>
      <c r="K84" s="93" t="s">
        <v>117</v>
      </c>
      <c r="L84" s="93" t="s">
        <v>118</v>
      </c>
      <c r="M84" s="93"/>
      <c r="N84" s="93" t="s">
        <v>120</v>
      </c>
      <c r="O84" s="93" t="s">
        <v>578</v>
      </c>
      <c r="P84" s="93" t="s">
        <v>579</v>
      </c>
      <c r="Q84" s="93" t="s">
        <v>414</v>
      </c>
      <c r="R84" s="93" t="s">
        <v>580</v>
      </c>
      <c r="S84" s="93" t="s">
        <v>125</v>
      </c>
      <c r="T84" s="93" t="s">
        <v>126</v>
      </c>
      <c r="U84" s="93" t="s">
        <v>600</v>
      </c>
      <c r="V84" s="93" t="s">
        <v>582</v>
      </c>
      <c r="W84" s="93" t="s">
        <v>524</v>
      </c>
      <c r="X84" s="93" t="s">
        <v>583</v>
      </c>
    </row>
    <row r="85" ht="45" spans="1:24">
      <c r="A85" s="93" t="s">
        <v>601</v>
      </c>
      <c r="B85" s="93" t="s">
        <v>573</v>
      </c>
      <c r="C85" s="93" t="s">
        <v>574</v>
      </c>
      <c r="D85" s="93" t="s">
        <v>601</v>
      </c>
      <c r="E85" s="93" t="s">
        <v>518</v>
      </c>
      <c r="F85" s="93" t="s">
        <v>575</v>
      </c>
      <c r="G85" s="93" t="s">
        <v>575</v>
      </c>
      <c r="H85" s="93" t="s">
        <v>598</v>
      </c>
      <c r="I85" s="93" t="s">
        <v>599</v>
      </c>
      <c r="J85" s="93" t="s">
        <v>518</v>
      </c>
      <c r="K85" s="93" t="s">
        <v>117</v>
      </c>
      <c r="L85" s="93" t="s">
        <v>118</v>
      </c>
      <c r="M85" s="93"/>
      <c r="N85" s="93" t="s">
        <v>120</v>
      </c>
      <c r="O85" s="93" t="s">
        <v>578</v>
      </c>
      <c r="P85" s="93" t="s">
        <v>579</v>
      </c>
      <c r="Q85" s="93" t="s">
        <v>414</v>
      </c>
      <c r="R85" s="93" t="s">
        <v>580</v>
      </c>
      <c r="S85" s="93" t="s">
        <v>125</v>
      </c>
      <c r="T85" s="93" t="s">
        <v>126</v>
      </c>
      <c r="U85" s="93" t="s">
        <v>600</v>
      </c>
      <c r="V85" s="93" t="s">
        <v>582</v>
      </c>
      <c r="W85" s="93" t="s">
        <v>524</v>
      </c>
      <c r="X85" s="93" t="s">
        <v>583</v>
      </c>
    </row>
    <row r="86" ht="56.25" spans="1:24">
      <c r="A86" s="164" t="s">
        <v>602</v>
      </c>
      <c r="B86" s="93" t="s">
        <v>603</v>
      </c>
      <c r="C86" s="93" t="s">
        <v>604</v>
      </c>
      <c r="D86" s="93" t="s">
        <v>602</v>
      </c>
      <c r="E86" s="93">
        <v>4.75</v>
      </c>
      <c r="F86" s="93" t="s">
        <v>57</v>
      </c>
      <c r="G86" s="93" t="s">
        <v>57</v>
      </c>
      <c r="H86" s="93" t="s">
        <v>605</v>
      </c>
      <c r="I86" s="93" t="s">
        <v>606</v>
      </c>
      <c r="J86" s="93" t="s">
        <v>114</v>
      </c>
      <c r="K86" s="93" t="s">
        <v>117</v>
      </c>
      <c r="L86" s="93" t="s">
        <v>118</v>
      </c>
      <c r="M86" s="93"/>
      <c r="N86" s="93" t="s">
        <v>120</v>
      </c>
      <c r="O86" s="93" t="s">
        <v>186</v>
      </c>
      <c r="P86" s="93" t="s">
        <v>607</v>
      </c>
      <c r="Q86" s="93" t="s">
        <v>608</v>
      </c>
      <c r="R86" s="93" t="s">
        <v>609</v>
      </c>
      <c r="S86" s="93" t="s">
        <v>125</v>
      </c>
      <c r="T86" s="93" t="s">
        <v>126</v>
      </c>
      <c r="U86" s="93" t="s">
        <v>610</v>
      </c>
      <c r="V86" s="93" t="s">
        <v>128</v>
      </c>
      <c r="W86" s="93" t="s">
        <v>126</v>
      </c>
      <c r="X86" s="93" t="s">
        <v>126</v>
      </c>
    </row>
    <row r="87" ht="45" spans="1:24">
      <c r="A87" s="93" t="s">
        <v>611</v>
      </c>
      <c r="B87" s="93" t="s">
        <v>573</v>
      </c>
      <c r="C87" s="93" t="s">
        <v>574</v>
      </c>
      <c r="D87" s="93" t="s">
        <v>611</v>
      </c>
      <c r="E87" s="93" t="s">
        <v>518</v>
      </c>
      <c r="F87" s="93" t="s">
        <v>575</v>
      </c>
      <c r="G87" s="93" t="s">
        <v>575</v>
      </c>
      <c r="H87" s="93" t="s">
        <v>612</v>
      </c>
      <c r="I87" s="93" t="s">
        <v>613</v>
      </c>
      <c r="J87" s="93" t="s">
        <v>518</v>
      </c>
      <c r="K87" s="93" t="s">
        <v>117</v>
      </c>
      <c r="L87" s="93" t="s">
        <v>118</v>
      </c>
      <c r="M87" s="93"/>
      <c r="N87" s="93" t="s">
        <v>120</v>
      </c>
      <c r="O87" s="93" t="s">
        <v>578</v>
      </c>
      <c r="P87" s="93" t="s">
        <v>579</v>
      </c>
      <c r="Q87" s="93" t="s">
        <v>414</v>
      </c>
      <c r="R87" s="93" t="s">
        <v>580</v>
      </c>
      <c r="S87" s="93" t="s">
        <v>125</v>
      </c>
      <c r="T87" s="93" t="s">
        <v>126</v>
      </c>
      <c r="U87" s="93" t="s">
        <v>614</v>
      </c>
      <c r="V87" s="93" t="s">
        <v>582</v>
      </c>
      <c r="W87" s="93" t="s">
        <v>524</v>
      </c>
      <c r="X87" s="93" t="s">
        <v>583</v>
      </c>
    </row>
    <row r="88" ht="56.25" spans="1:24">
      <c r="A88" s="164" t="s">
        <v>615</v>
      </c>
      <c r="B88" s="93" t="s">
        <v>616</v>
      </c>
      <c r="C88" s="93" t="s">
        <v>617</v>
      </c>
      <c r="D88" s="93" t="s">
        <v>615</v>
      </c>
      <c r="E88" s="93">
        <v>4.35</v>
      </c>
      <c r="F88" s="93" t="s">
        <v>618</v>
      </c>
      <c r="G88" s="93" t="s">
        <v>618</v>
      </c>
      <c r="H88" s="93" t="s">
        <v>619</v>
      </c>
      <c r="I88" s="93" t="s">
        <v>620</v>
      </c>
      <c r="J88" s="93" t="s">
        <v>518</v>
      </c>
      <c r="K88" s="93" t="s">
        <v>117</v>
      </c>
      <c r="L88" s="93" t="s">
        <v>118</v>
      </c>
      <c r="M88" s="93"/>
      <c r="N88" s="93" t="s">
        <v>120</v>
      </c>
      <c r="O88" s="93" t="s">
        <v>186</v>
      </c>
      <c r="P88" s="93" t="s">
        <v>621</v>
      </c>
      <c r="Q88" s="93" t="s">
        <v>225</v>
      </c>
      <c r="R88" s="93" t="s">
        <v>622</v>
      </c>
      <c r="S88" s="93" t="s">
        <v>125</v>
      </c>
      <c r="T88" s="93" t="s">
        <v>126</v>
      </c>
      <c r="U88" s="93" t="s">
        <v>623</v>
      </c>
      <c r="V88" s="93" t="s">
        <v>128</v>
      </c>
      <c r="W88" s="93" t="s">
        <v>126</v>
      </c>
      <c r="X88" s="93" t="s">
        <v>126</v>
      </c>
    </row>
    <row r="89" ht="45" spans="1:24">
      <c r="A89" s="93" t="s">
        <v>624</v>
      </c>
      <c r="B89" s="93" t="s">
        <v>33</v>
      </c>
      <c r="C89" s="93" t="s">
        <v>625</v>
      </c>
      <c r="D89" s="93" t="s">
        <v>624</v>
      </c>
      <c r="E89" s="93" t="s">
        <v>518</v>
      </c>
      <c r="F89" s="93" t="s">
        <v>626</v>
      </c>
      <c r="G89" s="93" t="s">
        <v>626</v>
      </c>
      <c r="H89" s="93" t="s">
        <v>627</v>
      </c>
      <c r="I89" s="93" t="s">
        <v>628</v>
      </c>
      <c r="J89" s="93" t="s">
        <v>518</v>
      </c>
      <c r="K89" s="93" t="s">
        <v>117</v>
      </c>
      <c r="L89" s="93" t="s">
        <v>118</v>
      </c>
      <c r="M89" s="93"/>
      <c r="N89" s="93"/>
      <c r="O89" s="93" t="s">
        <v>186</v>
      </c>
      <c r="P89" s="93" t="s">
        <v>430</v>
      </c>
      <c r="Q89" s="93" t="s">
        <v>629</v>
      </c>
      <c r="R89" s="93" t="s">
        <v>630</v>
      </c>
      <c r="S89" s="93" t="s">
        <v>125</v>
      </c>
      <c r="T89" s="93" t="s">
        <v>126</v>
      </c>
      <c r="U89" s="93" t="s">
        <v>631</v>
      </c>
      <c r="V89" s="93" t="s">
        <v>128</v>
      </c>
      <c r="W89" s="93" t="s">
        <v>126</v>
      </c>
      <c r="X89" s="93" t="s">
        <v>126</v>
      </c>
    </row>
    <row r="90" ht="56.25" spans="1:24">
      <c r="A90" s="164" t="s">
        <v>632</v>
      </c>
      <c r="B90" s="93" t="s">
        <v>633</v>
      </c>
      <c r="C90" s="93" t="s">
        <v>634</v>
      </c>
      <c r="D90" s="93" t="s">
        <v>632</v>
      </c>
      <c r="E90" s="93" t="s">
        <v>518</v>
      </c>
      <c r="F90" s="93" t="s">
        <v>618</v>
      </c>
      <c r="G90" s="93" t="s">
        <v>618</v>
      </c>
      <c r="H90" s="93" t="s">
        <v>635</v>
      </c>
      <c r="I90" s="93" t="s">
        <v>636</v>
      </c>
      <c r="J90" s="93">
        <v>4.35</v>
      </c>
      <c r="K90" s="93" t="s">
        <v>117</v>
      </c>
      <c r="L90" s="93" t="s">
        <v>118</v>
      </c>
      <c r="M90" s="93"/>
      <c r="N90" s="93" t="s">
        <v>120</v>
      </c>
      <c r="O90" s="93" t="s">
        <v>186</v>
      </c>
      <c r="P90" s="93" t="s">
        <v>553</v>
      </c>
      <c r="Q90" s="93" t="s">
        <v>554</v>
      </c>
      <c r="R90" s="93" t="s">
        <v>637</v>
      </c>
      <c r="S90" s="93" t="s">
        <v>125</v>
      </c>
      <c r="T90" s="93" t="s">
        <v>126</v>
      </c>
      <c r="U90" s="93" t="s">
        <v>638</v>
      </c>
      <c r="V90" s="93" t="s">
        <v>128</v>
      </c>
      <c r="W90" s="93" t="s">
        <v>126</v>
      </c>
      <c r="X90" s="93" t="s">
        <v>126</v>
      </c>
    </row>
    <row r="91" ht="56.25" spans="1:24">
      <c r="A91" s="93" t="s">
        <v>639</v>
      </c>
      <c r="B91" s="93" t="s">
        <v>640</v>
      </c>
      <c r="C91" s="93" t="s">
        <v>641</v>
      </c>
      <c r="D91" s="93" t="s">
        <v>639</v>
      </c>
      <c r="E91" s="93" t="s">
        <v>518</v>
      </c>
      <c r="F91" s="93" t="s">
        <v>57</v>
      </c>
      <c r="G91" s="93" t="s">
        <v>57</v>
      </c>
      <c r="H91" s="93" t="s">
        <v>642</v>
      </c>
      <c r="I91" s="93" t="s">
        <v>643</v>
      </c>
      <c r="J91" s="93" t="s">
        <v>518</v>
      </c>
      <c r="K91" s="93" t="s">
        <v>117</v>
      </c>
      <c r="L91" s="93" t="s">
        <v>118</v>
      </c>
      <c r="M91" s="93"/>
      <c r="N91" s="93"/>
      <c r="O91" s="93" t="s">
        <v>186</v>
      </c>
      <c r="P91" s="93" t="s">
        <v>644</v>
      </c>
      <c r="Q91" s="93" t="s">
        <v>645</v>
      </c>
      <c r="R91" s="93" t="s">
        <v>646</v>
      </c>
      <c r="S91" s="93" t="s">
        <v>125</v>
      </c>
      <c r="T91" s="93" t="s">
        <v>126</v>
      </c>
      <c r="U91" s="93" t="s">
        <v>647</v>
      </c>
      <c r="V91" s="93" t="s">
        <v>128</v>
      </c>
      <c r="W91" s="93" t="s">
        <v>126</v>
      </c>
      <c r="X91" s="93" t="s">
        <v>126</v>
      </c>
    </row>
    <row r="92" ht="45" spans="1:24">
      <c r="A92" s="93" t="s">
        <v>648</v>
      </c>
      <c r="B92" s="93" t="s">
        <v>573</v>
      </c>
      <c r="C92" s="93" t="s">
        <v>574</v>
      </c>
      <c r="D92" s="93" t="s">
        <v>648</v>
      </c>
      <c r="E92" s="93" t="s">
        <v>518</v>
      </c>
      <c r="F92" s="93" t="s">
        <v>649</v>
      </c>
      <c r="G92" s="93" t="s">
        <v>649</v>
      </c>
      <c r="H92" s="93" t="s">
        <v>650</v>
      </c>
      <c r="I92" s="93" t="s">
        <v>651</v>
      </c>
      <c r="J92" s="93" t="s">
        <v>518</v>
      </c>
      <c r="K92" s="93" t="s">
        <v>117</v>
      </c>
      <c r="L92" s="93" t="s">
        <v>118</v>
      </c>
      <c r="M92" s="93"/>
      <c r="N92" s="93" t="s">
        <v>120</v>
      </c>
      <c r="O92" s="93" t="s">
        <v>578</v>
      </c>
      <c r="P92" s="93" t="s">
        <v>579</v>
      </c>
      <c r="Q92" s="93" t="s">
        <v>414</v>
      </c>
      <c r="R92" s="93" t="s">
        <v>580</v>
      </c>
      <c r="S92" s="93" t="s">
        <v>125</v>
      </c>
      <c r="T92" s="93" t="s">
        <v>126</v>
      </c>
      <c r="U92" s="93" t="s">
        <v>652</v>
      </c>
      <c r="V92" s="93" t="s">
        <v>582</v>
      </c>
      <c r="W92" s="93" t="s">
        <v>524</v>
      </c>
      <c r="X92" s="93" t="s">
        <v>583</v>
      </c>
    </row>
    <row r="93" ht="45" spans="1:24">
      <c r="A93" s="93" t="s">
        <v>653</v>
      </c>
      <c r="B93" s="93" t="s">
        <v>573</v>
      </c>
      <c r="C93" s="93" t="s">
        <v>574</v>
      </c>
      <c r="D93" s="93" t="s">
        <v>653</v>
      </c>
      <c r="E93" s="93" t="s">
        <v>518</v>
      </c>
      <c r="F93" s="93" t="s">
        <v>654</v>
      </c>
      <c r="G93" s="93" t="s">
        <v>654</v>
      </c>
      <c r="H93" s="93" t="s">
        <v>655</v>
      </c>
      <c r="I93" s="93" t="s">
        <v>656</v>
      </c>
      <c r="J93" s="93" t="s">
        <v>518</v>
      </c>
      <c r="K93" s="93" t="s">
        <v>117</v>
      </c>
      <c r="L93" s="93" t="s">
        <v>118</v>
      </c>
      <c r="M93" s="93"/>
      <c r="N93" s="93" t="s">
        <v>120</v>
      </c>
      <c r="O93" s="93" t="s">
        <v>578</v>
      </c>
      <c r="P93" s="93" t="s">
        <v>579</v>
      </c>
      <c r="Q93" s="93" t="s">
        <v>414</v>
      </c>
      <c r="R93" s="93" t="s">
        <v>580</v>
      </c>
      <c r="S93" s="93" t="s">
        <v>125</v>
      </c>
      <c r="T93" s="93" t="s">
        <v>126</v>
      </c>
      <c r="U93" s="93" t="s">
        <v>657</v>
      </c>
      <c r="V93" s="93" t="s">
        <v>582</v>
      </c>
      <c r="W93" s="93" t="s">
        <v>524</v>
      </c>
      <c r="X93" s="93" t="s">
        <v>583</v>
      </c>
    </row>
    <row r="94" ht="56.25" spans="1:24">
      <c r="A94" s="164" t="s">
        <v>658</v>
      </c>
      <c r="B94" s="93" t="s">
        <v>659</v>
      </c>
      <c r="C94" s="93" t="s">
        <v>660</v>
      </c>
      <c r="D94" s="93" t="s">
        <v>658</v>
      </c>
      <c r="E94" s="93">
        <v>4.35</v>
      </c>
      <c r="F94" s="93" t="s">
        <v>57</v>
      </c>
      <c r="G94" s="93" t="s">
        <v>57</v>
      </c>
      <c r="H94" s="93" t="s">
        <v>661</v>
      </c>
      <c r="I94" s="93" t="s">
        <v>662</v>
      </c>
      <c r="J94" s="93" t="s">
        <v>518</v>
      </c>
      <c r="K94" s="93" t="s">
        <v>117</v>
      </c>
      <c r="L94" s="93" t="s">
        <v>118</v>
      </c>
      <c r="M94" s="93"/>
      <c r="N94" s="93" t="s">
        <v>120</v>
      </c>
      <c r="O94" s="93" t="s">
        <v>186</v>
      </c>
      <c r="P94" s="93" t="s">
        <v>663</v>
      </c>
      <c r="Q94" s="93" t="s">
        <v>325</v>
      </c>
      <c r="R94" s="93" t="s">
        <v>664</v>
      </c>
      <c r="S94" s="93" t="s">
        <v>125</v>
      </c>
      <c r="T94" s="93" t="s">
        <v>126</v>
      </c>
      <c r="U94" s="93" t="s">
        <v>665</v>
      </c>
      <c r="V94" s="93" t="s">
        <v>128</v>
      </c>
      <c r="W94" s="93" t="s">
        <v>126</v>
      </c>
      <c r="X94" s="93" t="s">
        <v>126</v>
      </c>
    </row>
    <row r="95" ht="45" spans="1:24">
      <c r="A95" s="93" t="s">
        <v>666</v>
      </c>
      <c r="B95" s="93" t="s">
        <v>35</v>
      </c>
      <c r="C95" s="93" t="s">
        <v>667</v>
      </c>
      <c r="D95" s="93" t="s">
        <v>666</v>
      </c>
      <c r="E95" s="93" t="s">
        <v>518</v>
      </c>
      <c r="F95" s="93" t="s">
        <v>57</v>
      </c>
      <c r="G95" s="93" t="s">
        <v>57</v>
      </c>
      <c r="H95" s="93" t="s">
        <v>668</v>
      </c>
      <c r="I95" s="93" t="s">
        <v>662</v>
      </c>
      <c r="J95" s="93" t="s">
        <v>518</v>
      </c>
      <c r="K95" s="93" t="s">
        <v>117</v>
      </c>
      <c r="L95" s="93" t="s">
        <v>118</v>
      </c>
      <c r="M95" s="93"/>
      <c r="N95" s="93"/>
      <c r="O95" s="93" t="s">
        <v>186</v>
      </c>
      <c r="P95" s="93" t="s">
        <v>36</v>
      </c>
      <c r="Q95" s="93" t="s">
        <v>669</v>
      </c>
      <c r="R95" s="93" t="s">
        <v>670</v>
      </c>
      <c r="S95" s="93" t="s">
        <v>125</v>
      </c>
      <c r="T95" s="93" t="s">
        <v>126</v>
      </c>
      <c r="U95" s="93" t="s">
        <v>671</v>
      </c>
      <c r="V95" s="93" t="s">
        <v>128</v>
      </c>
      <c r="W95" s="93" t="s">
        <v>126</v>
      </c>
      <c r="X95" s="93" t="s">
        <v>126</v>
      </c>
    </row>
    <row r="96" ht="45" spans="1:24">
      <c r="A96" s="164" t="s">
        <v>672</v>
      </c>
      <c r="B96" s="93" t="s">
        <v>673</v>
      </c>
      <c r="C96" s="93" t="s">
        <v>674</v>
      </c>
      <c r="D96" s="93" t="s">
        <v>672</v>
      </c>
      <c r="E96" s="93">
        <v>4.35</v>
      </c>
      <c r="F96" s="93" t="s">
        <v>57</v>
      </c>
      <c r="G96" s="93" t="s">
        <v>57</v>
      </c>
      <c r="H96" s="93" t="s">
        <v>668</v>
      </c>
      <c r="I96" s="93" t="s">
        <v>662</v>
      </c>
      <c r="J96" s="93" t="s">
        <v>518</v>
      </c>
      <c r="K96" s="93" t="s">
        <v>117</v>
      </c>
      <c r="L96" s="93" t="s">
        <v>118</v>
      </c>
      <c r="M96" s="93"/>
      <c r="N96" s="93" t="s">
        <v>120</v>
      </c>
      <c r="O96" s="93" t="s">
        <v>186</v>
      </c>
      <c r="P96" s="93" t="s">
        <v>334</v>
      </c>
      <c r="Q96" s="93" t="s">
        <v>675</v>
      </c>
      <c r="R96" s="93" t="s">
        <v>676</v>
      </c>
      <c r="S96" s="93" t="s">
        <v>125</v>
      </c>
      <c r="T96" s="93" t="s">
        <v>126</v>
      </c>
      <c r="U96" s="93" t="s">
        <v>671</v>
      </c>
      <c r="V96" s="93" t="s">
        <v>128</v>
      </c>
      <c r="W96" s="93" t="s">
        <v>126</v>
      </c>
      <c r="X96" s="93" t="s">
        <v>126</v>
      </c>
    </row>
    <row r="97" ht="67.5" spans="1:24">
      <c r="A97" s="164" t="s">
        <v>677</v>
      </c>
      <c r="B97" s="93" t="s">
        <v>678</v>
      </c>
      <c r="C97" s="93" t="s">
        <v>679</v>
      </c>
      <c r="D97" s="93" t="s">
        <v>677</v>
      </c>
      <c r="E97" s="93">
        <v>4.35</v>
      </c>
      <c r="F97" s="93" t="s">
        <v>57</v>
      </c>
      <c r="G97" s="93" t="s">
        <v>57</v>
      </c>
      <c r="H97" s="93" t="s">
        <v>680</v>
      </c>
      <c r="I97" s="93" t="s">
        <v>681</v>
      </c>
      <c r="J97" s="93" t="s">
        <v>518</v>
      </c>
      <c r="K97" s="93" t="s">
        <v>117</v>
      </c>
      <c r="L97" s="93" t="s">
        <v>118</v>
      </c>
      <c r="M97" s="93"/>
      <c r="N97" s="93" t="s">
        <v>120</v>
      </c>
      <c r="O97" s="93" t="s">
        <v>186</v>
      </c>
      <c r="P97" s="93" t="s">
        <v>682</v>
      </c>
      <c r="Q97" s="93" t="s">
        <v>683</v>
      </c>
      <c r="R97" s="93" t="s">
        <v>684</v>
      </c>
      <c r="S97" s="93" t="s">
        <v>125</v>
      </c>
      <c r="T97" s="93" t="s">
        <v>126</v>
      </c>
      <c r="U97" s="93" t="s">
        <v>685</v>
      </c>
      <c r="V97" s="93" t="s">
        <v>128</v>
      </c>
      <c r="W97" s="93" t="s">
        <v>126</v>
      </c>
      <c r="X97" s="93" t="s">
        <v>126</v>
      </c>
    </row>
    <row r="98" ht="45" spans="1:24">
      <c r="A98" s="164" t="s">
        <v>686</v>
      </c>
      <c r="B98" s="93" t="s">
        <v>687</v>
      </c>
      <c r="C98" s="93" t="s">
        <v>688</v>
      </c>
      <c r="D98" s="93" t="s">
        <v>686</v>
      </c>
      <c r="E98" s="93">
        <v>4.35</v>
      </c>
      <c r="F98" s="93" t="s">
        <v>57</v>
      </c>
      <c r="G98" s="93" t="s">
        <v>57</v>
      </c>
      <c r="H98" s="93" t="s">
        <v>680</v>
      </c>
      <c r="I98" s="93" t="s">
        <v>681</v>
      </c>
      <c r="J98" s="93" t="s">
        <v>518</v>
      </c>
      <c r="K98" s="93" t="s">
        <v>117</v>
      </c>
      <c r="L98" s="93" t="s">
        <v>118</v>
      </c>
      <c r="M98" s="93"/>
      <c r="N98" s="93" t="s">
        <v>120</v>
      </c>
      <c r="O98" s="93" t="s">
        <v>186</v>
      </c>
      <c r="P98" s="93" t="s">
        <v>689</v>
      </c>
      <c r="Q98" s="93" t="s">
        <v>690</v>
      </c>
      <c r="R98" s="93" t="s">
        <v>691</v>
      </c>
      <c r="S98" s="93" t="s">
        <v>125</v>
      </c>
      <c r="T98" s="93" t="s">
        <v>126</v>
      </c>
      <c r="U98" s="93" t="s">
        <v>685</v>
      </c>
      <c r="V98" s="93" t="s">
        <v>128</v>
      </c>
      <c r="W98" s="93" t="s">
        <v>126</v>
      </c>
      <c r="X98" s="93" t="s">
        <v>126</v>
      </c>
    </row>
    <row r="99" ht="45" spans="1:24">
      <c r="A99" s="93" t="s">
        <v>692</v>
      </c>
      <c r="B99" s="93" t="s">
        <v>693</v>
      </c>
      <c r="C99" s="93" t="s">
        <v>694</v>
      </c>
      <c r="D99" s="93" t="s">
        <v>692</v>
      </c>
      <c r="E99" s="93" t="s">
        <v>518</v>
      </c>
      <c r="F99" s="93" t="s">
        <v>57</v>
      </c>
      <c r="G99" s="93" t="s">
        <v>57</v>
      </c>
      <c r="H99" s="93" t="s">
        <v>695</v>
      </c>
      <c r="I99" s="93" t="s">
        <v>696</v>
      </c>
      <c r="J99" s="93" t="s">
        <v>518</v>
      </c>
      <c r="K99" s="93" t="s">
        <v>117</v>
      </c>
      <c r="L99" s="93" t="s">
        <v>118</v>
      </c>
      <c r="M99" s="93"/>
      <c r="N99" s="93" t="s">
        <v>120</v>
      </c>
      <c r="O99" s="93" t="s">
        <v>186</v>
      </c>
      <c r="P99" s="93" t="s">
        <v>697</v>
      </c>
      <c r="Q99" s="93" t="s">
        <v>698</v>
      </c>
      <c r="R99" s="93" t="s">
        <v>699</v>
      </c>
      <c r="S99" s="93" t="s">
        <v>125</v>
      </c>
      <c r="T99" s="93" t="s">
        <v>126</v>
      </c>
      <c r="U99" s="93" t="s">
        <v>700</v>
      </c>
      <c r="V99" s="93" t="s">
        <v>128</v>
      </c>
      <c r="W99" s="93" t="s">
        <v>126</v>
      </c>
      <c r="X99" s="93" t="s">
        <v>126</v>
      </c>
    </row>
    <row r="100" ht="56.25" spans="1:24">
      <c r="A100" s="93" t="s">
        <v>701</v>
      </c>
      <c r="B100" s="93" t="s">
        <v>702</v>
      </c>
      <c r="C100" s="93" t="s">
        <v>703</v>
      </c>
      <c r="D100" s="93" t="s">
        <v>701</v>
      </c>
      <c r="E100" s="93" t="s">
        <v>518</v>
      </c>
      <c r="F100" s="93" t="s">
        <v>57</v>
      </c>
      <c r="G100" s="93" t="s">
        <v>57</v>
      </c>
      <c r="H100" s="93" t="s">
        <v>704</v>
      </c>
      <c r="I100" s="93" t="s">
        <v>705</v>
      </c>
      <c r="J100" s="93" t="s">
        <v>518</v>
      </c>
      <c r="K100" s="93" t="s">
        <v>117</v>
      </c>
      <c r="L100" s="93" t="s">
        <v>118</v>
      </c>
      <c r="M100" s="93"/>
      <c r="N100" s="93" t="s">
        <v>120</v>
      </c>
      <c r="O100" s="93" t="s">
        <v>186</v>
      </c>
      <c r="P100" s="93" t="s">
        <v>706</v>
      </c>
      <c r="Q100" s="93" t="s">
        <v>707</v>
      </c>
      <c r="R100" s="93" t="s">
        <v>708</v>
      </c>
      <c r="S100" s="93" t="s">
        <v>125</v>
      </c>
      <c r="T100" s="93" t="s">
        <v>126</v>
      </c>
      <c r="U100" s="93" t="s">
        <v>709</v>
      </c>
      <c r="V100" s="93" t="s">
        <v>128</v>
      </c>
      <c r="W100" s="93" t="s">
        <v>126</v>
      </c>
      <c r="X100" s="93" t="s">
        <v>126</v>
      </c>
    </row>
    <row r="101" ht="56.25" spans="1:24">
      <c r="A101" s="164" t="s">
        <v>710</v>
      </c>
      <c r="B101" s="93" t="s">
        <v>711</v>
      </c>
      <c r="C101" s="93" t="s">
        <v>712</v>
      </c>
      <c r="D101" s="93" t="s">
        <v>710</v>
      </c>
      <c r="E101" s="93" t="s">
        <v>518</v>
      </c>
      <c r="F101" s="93" t="s">
        <v>57</v>
      </c>
      <c r="G101" s="93" t="s">
        <v>57</v>
      </c>
      <c r="H101" s="93" t="s">
        <v>704</v>
      </c>
      <c r="I101" s="93" t="s">
        <v>705</v>
      </c>
      <c r="J101" s="93">
        <v>4.35</v>
      </c>
      <c r="K101" s="93" t="s">
        <v>117</v>
      </c>
      <c r="L101" s="93" t="s">
        <v>118</v>
      </c>
      <c r="M101" s="93"/>
      <c r="N101" s="93" t="s">
        <v>120</v>
      </c>
      <c r="O101" s="93" t="s">
        <v>186</v>
      </c>
      <c r="P101" s="93" t="s">
        <v>553</v>
      </c>
      <c r="Q101" s="93" t="s">
        <v>554</v>
      </c>
      <c r="R101" s="93" t="s">
        <v>713</v>
      </c>
      <c r="S101" s="93" t="s">
        <v>125</v>
      </c>
      <c r="T101" s="93" t="s">
        <v>126</v>
      </c>
      <c r="U101" s="93" t="s">
        <v>709</v>
      </c>
      <c r="V101" s="93" t="s">
        <v>128</v>
      </c>
      <c r="W101" s="93" t="s">
        <v>126</v>
      </c>
      <c r="X101" s="93" t="s">
        <v>126</v>
      </c>
    </row>
    <row r="102" ht="56.25" spans="1:24">
      <c r="A102" s="93" t="s">
        <v>714</v>
      </c>
      <c r="B102" s="93" t="s">
        <v>715</v>
      </c>
      <c r="C102" s="93" t="s">
        <v>716</v>
      </c>
      <c r="D102" s="93" t="s">
        <v>714</v>
      </c>
      <c r="E102" s="93" t="s">
        <v>518</v>
      </c>
      <c r="F102" s="93" t="s">
        <v>57</v>
      </c>
      <c r="G102" s="93" t="s">
        <v>57</v>
      </c>
      <c r="H102" s="93" t="s">
        <v>704</v>
      </c>
      <c r="I102" s="93" t="s">
        <v>705</v>
      </c>
      <c r="J102" s="93" t="s">
        <v>518</v>
      </c>
      <c r="K102" s="93" t="s">
        <v>117</v>
      </c>
      <c r="L102" s="93" t="s">
        <v>118</v>
      </c>
      <c r="M102" s="93"/>
      <c r="N102" s="93" t="s">
        <v>120</v>
      </c>
      <c r="O102" s="93" t="s">
        <v>186</v>
      </c>
      <c r="P102" s="93" t="s">
        <v>717</v>
      </c>
      <c r="Q102" s="93" t="s">
        <v>707</v>
      </c>
      <c r="R102" s="93" t="s">
        <v>718</v>
      </c>
      <c r="S102" s="93" t="s">
        <v>125</v>
      </c>
      <c r="T102" s="93" t="s">
        <v>126</v>
      </c>
      <c r="U102" s="93" t="s">
        <v>709</v>
      </c>
      <c r="V102" s="93" t="s">
        <v>128</v>
      </c>
      <c r="W102" s="93" t="s">
        <v>126</v>
      </c>
      <c r="X102" s="93" t="s">
        <v>126</v>
      </c>
    </row>
    <row r="103" ht="45" spans="1:24">
      <c r="A103" s="93" t="s">
        <v>719</v>
      </c>
      <c r="B103" s="93" t="s">
        <v>573</v>
      </c>
      <c r="C103" s="93" t="s">
        <v>574</v>
      </c>
      <c r="D103" s="93" t="s">
        <v>719</v>
      </c>
      <c r="E103" s="93" t="s">
        <v>518</v>
      </c>
      <c r="F103" s="93" t="s">
        <v>57</v>
      </c>
      <c r="G103" s="93" t="s">
        <v>57</v>
      </c>
      <c r="H103" s="93" t="s">
        <v>720</v>
      </c>
      <c r="I103" s="93" t="s">
        <v>721</v>
      </c>
      <c r="J103" s="93" t="s">
        <v>518</v>
      </c>
      <c r="K103" s="93" t="s">
        <v>117</v>
      </c>
      <c r="L103" s="93" t="s">
        <v>118</v>
      </c>
      <c r="M103" s="93"/>
      <c r="N103" s="93" t="s">
        <v>120</v>
      </c>
      <c r="O103" s="93" t="s">
        <v>578</v>
      </c>
      <c r="P103" s="93" t="s">
        <v>579</v>
      </c>
      <c r="Q103" s="93" t="s">
        <v>414</v>
      </c>
      <c r="R103" s="93" t="s">
        <v>580</v>
      </c>
      <c r="S103" s="93" t="s">
        <v>125</v>
      </c>
      <c r="T103" s="93" t="s">
        <v>126</v>
      </c>
      <c r="U103" s="93" t="s">
        <v>722</v>
      </c>
      <c r="V103" s="93" t="s">
        <v>582</v>
      </c>
      <c r="W103" s="93" t="s">
        <v>524</v>
      </c>
      <c r="X103" s="93" t="s">
        <v>583</v>
      </c>
    </row>
    <row r="104" ht="45" spans="1:24">
      <c r="A104" s="93" t="s">
        <v>723</v>
      </c>
      <c r="B104" s="93" t="s">
        <v>573</v>
      </c>
      <c r="C104" s="93" t="s">
        <v>574</v>
      </c>
      <c r="D104" s="93" t="s">
        <v>723</v>
      </c>
      <c r="E104" s="93" t="s">
        <v>518</v>
      </c>
      <c r="F104" s="93" t="s">
        <v>626</v>
      </c>
      <c r="G104" s="93" t="s">
        <v>626</v>
      </c>
      <c r="H104" s="93" t="s">
        <v>720</v>
      </c>
      <c r="I104" s="93" t="s">
        <v>721</v>
      </c>
      <c r="J104" s="93" t="s">
        <v>518</v>
      </c>
      <c r="K104" s="93" t="s">
        <v>117</v>
      </c>
      <c r="L104" s="93" t="s">
        <v>118</v>
      </c>
      <c r="M104" s="93"/>
      <c r="N104" s="93" t="s">
        <v>120</v>
      </c>
      <c r="O104" s="93" t="s">
        <v>578</v>
      </c>
      <c r="P104" s="93" t="s">
        <v>579</v>
      </c>
      <c r="Q104" s="93" t="s">
        <v>414</v>
      </c>
      <c r="R104" s="93" t="s">
        <v>580</v>
      </c>
      <c r="S104" s="93" t="s">
        <v>125</v>
      </c>
      <c r="T104" s="93" t="s">
        <v>126</v>
      </c>
      <c r="U104" s="93" t="s">
        <v>722</v>
      </c>
      <c r="V104" s="93" t="s">
        <v>582</v>
      </c>
      <c r="W104" s="93" t="s">
        <v>524</v>
      </c>
      <c r="X104" s="93" t="s">
        <v>583</v>
      </c>
    </row>
    <row r="105" ht="45" spans="1:24">
      <c r="A105" s="93" t="s">
        <v>724</v>
      </c>
      <c r="B105" s="93" t="s">
        <v>573</v>
      </c>
      <c r="C105" s="93" t="s">
        <v>574</v>
      </c>
      <c r="D105" s="93" t="s">
        <v>724</v>
      </c>
      <c r="E105" s="93" t="s">
        <v>518</v>
      </c>
      <c r="F105" s="93" t="s">
        <v>725</v>
      </c>
      <c r="G105" s="93" t="s">
        <v>725</v>
      </c>
      <c r="H105" s="93" t="s">
        <v>720</v>
      </c>
      <c r="I105" s="93" t="s">
        <v>721</v>
      </c>
      <c r="J105" s="93" t="s">
        <v>518</v>
      </c>
      <c r="K105" s="93" t="s">
        <v>117</v>
      </c>
      <c r="L105" s="93" t="s">
        <v>118</v>
      </c>
      <c r="M105" s="93"/>
      <c r="N105" s="93" t="s">
        <v>120</v>
      </c>
      <c r="O105" s="93" t="s">
        <v>578</v>
      </c>
      <c r="P105" s="93" t="s">
        <v>579</v>
      </c>
      <c r="Q105" s="93" t="s">
        <v>414</v>
      </c>
      <c r="R105" s="93" t="s">
        <v>580</v>
      </c>
      <c r="S105" s="93" t="s">
        <v>125</v>
      </c>
      <c r="T105" s="93" t="s">
        <v>126</v>
      </c>
      <c r="U105" s="93" t="s">
        <v>722</v>
      </c>
      <c r="V105" s="93" t="s">
        <v>582</v>
      </c>
      <c r="W105" s="93" t="s">
        <v>524</v>
      </c>
      <c r="X105" s="93" t="s">
        <v>583</v>
      </c>
    </row>
    <row r="106" ht="45" spans="1:24">
      <c r="A106" s="93" t="s">
        <v>726</v>
      </c>
      <c r="B106" s="93" t="s">
        <v>573</v>
      </c>
      <c r="C106" s="93" t="s">
        <v>574</v>
      </c>
      <c r="D106" s="93" t="s">
        <v>726</v>
      </c>
      <c r="E106" s="93" t="s">
        <v>518</v>
      </c>
      <c r="F106" s="93" t="s">
        <v>727</v>
      </c>
      <c r="G106" s="93" t="s">
        <v>727</v>
      </c>
      <c r="H106" s="93" t="s">
        <v>720</v>
      </c>
      <c r="I106" s="93" t="s">
        <v>721</v>
      </c>
      <c r="J106" s="93" t="s">
        <v>518</v>
      </c>
      <c r="K106" s="93" t="s">
        <v>117</v>
      </c>
      <c r="L106" s="93" t="s">
        <v>118</v>
      </c>
      <c r="M106" s="93"/>
      <c r="N106" s="93" t="s">
        <v>120</v>
      </c>
      <c r="O106" s="93" t="s">
        <v>578</v>
      </c>
      <c r="P106" s="93" t="s">
        <v>579</v>
      </c>
      <c r="Q106" s="93" t="s">
        <v>414</v>
      </c>
      <c r="R106" s="93" t="s">
        <v>580</v>
      </c>
      <c r="S106" s="93" t="s">
        <v>125</v>
      </c>
      <c r="T106" s="93" t="s">
        <v>126</v>
      </c>
      <c r="U106" s="93" t="s">
        <v>722</v>
      </c>
      <c r="V106" s="93" t="s">
        <v>582</v>
      </c>
      <c r="W106" s="93" t="s">
        <v>524</v>
      </c>
      <c r="X106" s="93" t="s">
        <v>583</v>
      </c>
    </row>
    <row r="107" ht="45" spans="1:24">
      <c r="A107" s="93" t="s">
        <v>728</v>
      </c>
      <c r="B107" s="93" t="s">
        <v>573</v>
      </c>
      <c r="C107" s="93" t="s">
        <v>574</v>
      </c>
      <c r="D107" s="93" t="s">
        <v>728</v>
      </c>
      <c r="E107" s="93" t="s">
        <v>518</v>
      </c>
      <c r="F107" s="93" t="s">
        <v>654</v>
      </c>
      <c r="G107" s="93" t="s">
        <v>654</v>
      </c>
      <c r="H107" s="93" t="s">
        <v>729</v>
      </c>
      <c r="I107" s="93" t="s">
        <v>730</v>
      </c>
      <c r="J107" s="93" t="s">
        <v>518</v>
      </c>
      <c r="K107" s="93" t="s">
        <v>117</v>
      </c>
      <c r="L107" s="93" t="s">
        <v>118</v>
      </c>
      <c r="M107" s="93"/>
      <c r="N107" s="93" t="s">
        <v>120</v>
      </c>
      <c r="O107" s="93" t="s">
        <v>578</v>
      </c>
      <c r="P107" s="93" t="s">
        <v>579</v>
      </c>
      <c r="Q107" s="93" t="s">
        <v>414</v>
      </c>
      <c r="R107" s="93" t="s">
        <v>580</v>
      </c>
      <c r="S107" s="93" t="s">
        <v>125</v>
      </c>
      <c r="T107" s="93" t="s">
        <v>126</v>
      </c>
      <c r="U107" s="93" t="s">
        <v>731</v>
      </c>
      <c r="V107" s="93" t="s">
        <v>582</v>
      </c>
      <c r="W107" s="93" t="s">
        <v>524</v>
      </c>
      <c r="X107" s="93" t="s">
        <v>583</v>
      </c>
    </row>
    <row r="108" ht="45" spans="1:24">
      <c r="A108" s="93" t="s">
        <v>732</v>
      </c>
      <c r="B108" s="93" t="s">
        <v>733</v>
      </c>
      <c r="C108" s="93" t="s">
        <v>734</v>
      </c>
      <c r="D108" s="93" t="s">
        <v>732</v>
      </c>
      <c r="E108" s="93" t="s">
        <v>518</v>
      </c>
      <c r="F108" s="93" t="s">
        <v>57</v>
      </c>
      <c r="G108" s="93" t="s">
        <v>57</v>
      </c>
      <c r="H108" s="93" t="s">
        <v>735</v>
      </c>
      <c r="I108" s="93" t="s">
        <v>730</v>
      </c>
      <c r="J108" s="93" t="s">
        <v>518</v>
      </c>
      <c r="K108" s="93" t="s">
        <v>117</v>
      </c>
      <c r="L108" s="93" t="s">
        <v>118</v>
      </c>
      <c r="M108" s="93"/>
      <c r="N108" s="93" t="s">
        <v>120</v>
      </c>
      <c r="O108" s="93" t="s">
        <v>186</v>
      </c>
      <c r="P108" s="93" t="s">
        <v>736</v>
      </c>
      <c r="Q108" s="93" t="s">
        <v>737</v>
      </c>
      <c r="R108" s="93" t="s">
        <v>738</v>
      </c>
      <c r="S108" s="93" t="s">
        <v>125</v>
      </c>
      <c r="T108" s="93" t="s">
        <v>126</v>
      </c>
      <c r="U108" s="93" t="s">
        <v>739</v>
      </c>
      <c r="V108" s="93" t="s">
        <v>128</v>
      </c>
      <c r="W108" s="93" t="s">
        <v>126</v>
      </c>
      <c r="X108" s="93" t="s">
        <v>126</v>
      </c>
    </row>
    <row r="109" ht="45" spans="1:24">
      <c r="A109" s="93" t="s">
        <v>740</v>
      </c>
      <c r="B109" s="93" t="s">
        <v>573</v>
      </c>
      <c r="C109" s="93" t="s">
        <v>574</v>
      </c>
      <c r="D109" s="93" t="s">
        <v>740</v>
      </c>
      <c r="E109" s="93" t="s">
        <v>518</v>
      </c>
      <c r="F109" s="93" t="s">
        <v>575</v>
      </c>
      <c r="G109" s="93" t="s">
        <v>575</v>
      </c>
      <c r="H109" s="93" t="s">
        <v>741</v>
      </c>
      <c r="I109" s="93" t="s">
        <v>742</v>
      </c>
      <c r="J109" s="93" t="s">
        <v>518</v>
      </c>
      <c r="K109" s="93" t="s">
        <v>117</v>
      </c>
      <c r="L109" s="93" t="s">
        <v>118</v>
      </c>
      <c r="M109" s="93"/>
      <c r="N109" s="93" t="s">
        <v>120</v>
      </c>
      <c r="O109" s="93" t="s">
        <v>578</v>
      </c>
      <c r="P109" s="93" t="s">
        <v>579</v>
      </c>
      <c r="Q109" s="93" t="s">
        <v>414</v>
      </c>
      <c r="R109" s="93" t="s">
        <v>580</v>
      </c>
      <c r="S109" s="93" t="s">
        <v>125</v>
      </c>
      <c r="T109" s="93" t="s">
        <v>126</v>
      </c>
      <c r="U109" s="93" t="s">
        <v>743</v>
      </c>
      <c r="V109" s="93" t="s">
        <v>582</v>
      </c>
      <c r="W109" s="93" t="s">
        <v>524</v>
      </c>
      <c r="X109" s="93" t="s">
        <v>583</v>
      </c>
    </row>
    <row r="110" ht="45" spans="1:24">
      <c r="A110" s="93" t="s">
        <v>744</v>
      </c>
      <c r="B110" s="93" t="s">
        <v>573</v>
      </c>
      <c r="C110" s="93" t="s">
        <v>574</v>
      </c>
      <c r="D110" s="93" t="s">
        <v>744</v>
      </c>
      <c r="E110" s="93" t="s">
        <v>518</v>
      </c>
      <c r="F110" s="93" t="s">
        <v>575</v>
      </c>
      <c r="G110" s="93" t="s">
        <v>575</v>
      </c>
      <c r="H110" s="93" t="s">
        <v>745</v>
      </c>
      <c r="I110" s="93" t="s">
        <v>746</v>
      </c>
      <c r="J110" s="93" t="s">
        <v>518</v>
      </c>
      <c r="K110" s="93" t="s">
        <v>117</v>
      </c>
      <c r="L110" s="93" t="s">
        <v>118</v>
      </c>
      <c r="M110" s="93"/>
      <c r="N110" s="93" t="s">
        <v>120</v>
      </c>
      <c r="O110" s="93" t="s">
        <v>578</v>
      </c>
      <c r="P110" s="93" t="s">
        <v>579</v>
      </c>
      <c r="Q110" s="93" t="s">
        <v>414</v>
      </c>
      <c r="R110" s="93" t="s">
        <v>580</v>
      </c>
      <c r="S110" s="93" t="s">
        <v>125</v>
      </c>
      <c r="T110" s="93" t="s">
        <v>126</v>
      </c>
      <c r="U110" s="93" t="s">
        <v>747</v>
      </c>
      <c r="V110" s="93" t="s">
        <v>582</v>
      </c>
      <c r="W110" s="93" t="s">
        <v>524</v>
      </c>
      <c r="X110" s="93" t="s">
        <v>583</v>
      </c>
    </row>
    <row r="111" ht="78.75" spans="1:24">
      <c r="A111" s="164" t="s">
        <v>748</v>
      </c>
      <c r="B111" s="93" t="s">
        <v>749</v>
      </c>
      <c r="C111" s="93" t="s">
        <v>750</v>
      </c>
      <c r="D111" s="93" t="s">
        <v>748</v>
      </c>
      <c r="E111" s="93">
        <v>4.35</v>
      </c>
      <c r="F111" s="93" t="s">
        <v>57</v>
      </c>
      <c r="G111" s="93" t="s">
        <v>57</v>
      </c>
      <c r="H111" s="93" t="s">
        <v>751</v>
      </c>
      <c r="I111" s="93" t="s">
        <v>752</v>
      </c>
      <c r="J111" s="93" t="s">
        <v>518</v>
      </c>
      <c r="K111" s="93" t="s">
        <v>117</v>
      </c>
      <c r="L111" s="93" t="s">
        <v>118</v>
      </c>
      <c r="M111" s="93"/>
      <c r="N111" s="93" t="s">
        <v>120</v>
      </c>
      <c r="O111" s="93" t="s">
        <v>186</v>
      </c>
      <c r="P111" s="93" t="s">
        <v>753</v>
      </c>
      <c r="Q111" s="93" t="s">
        <v>754</v>
      </c>
      <c r="R111" s="93" t="s">
        <v>755</v>
      </c>
      <c r="S111" s="93" t="s">
        <v>125</v>
      </c>
      <c r="T111" s="93" t="s">
        <v>126</v>
      </c>
      <c r="U111" s="93" t="s">
        <v>756</v>
      </c>
      <c r="V111" s="93" t="s">
        <v>128</v>
      </c>
      <c r="W111" s="93" t="s">
        <v>126</v>
      </c>
      <c r="X111" s="93" t="s">
        <v>126</v>
      </c>
    </row>
    <row r="112" ht="56.25" spans="1:24">
      <c r="A112" s="93" t="s">
        <v>757</v>
      </c>
      <c r="B112" s="93" t="s">
        <v>758</v>
      </c>
      <c r="C112" s="93" t="s">
        <v>759</v>
      </c>
      <c r="D112" s="93" t="s">
        <v>757</v>
      </c>
      <c r="E112" s="93" t="s">
        <v>518</v>
      </c>
      <c r="F112" s="93" t="s">
        <v>57</v>
      </c>
      <c r="G112" s="93" t="s">
        <v>57</v>
      </c>
      <c r="H112" s="93" t="s">
        <v>751</v>
      </c>
      <c r="I112" s="93" t="s">
        <v>760</v>
      </c>
      <c r="J112" s="93" t="s">
        <v>518</v>
      </c>
      <c r="K112" s="93" t="s">
        <v>117</v>
      </c>
      <c r="L112" s="93" t="s">
        <v>118</v>
      </c>
      <c r="M112" s="93"/>
      <c r="N112" s="93" t="s">
        <v>120</v>
      </c>
      <c r="O112" s="93" t="s">
        <v>578</v>
      </c>
      <c r="P112" s="93" t="s">
        <v>761</v>
      </c>
      <c r="Q112" s="93" t="s">
        <v>762</v>
      </c>
      <c r="R112" s="93" t="s">
        <v>763</v>
      </c>
      <c r="S112" s="93" t="s">
        <v>125</v>
      </c>
      <c r="T112" s="93" t="s">
        <v>126</v>
      </c>
      <c r="U112" s="93" t="s">
        <v>756</v>
      </c>
      <c r="V112" s="93" t="s">
        <v>128</v>
      </c>
      <c r="W112" s="93" t="s">
        <v>126</v>
      </c>
      <c r="X112" s="93" t="s">
        <v>126</v>
      </c>
    </row>
    <row r="113" ht="45" spans="1:24">
      <c r="A113" s="93" t="s">
        <v>764</v>
      </c>
      <c r="B113" s="93" t="s">
        <v>765</v>
      </c>
      <c r="C113" s="93" t="s">
        <v>766</v>
      </c>
      <c r="D113" s="93" t="s">
        <v>764</v>
      </c>
      <c r="E113" s="93" t="s">
        <v>518</v>
      </c>
      <c r="F113" s="93" t="s">
        <v>57</v>
      </c>
      <c r="G113" s="93" t="s">
        <v>57</v>
      </c>
      <c r="H113" s="93" t="s">
        <v>751</v>
      </c>
      <c r="I113" s="93" t="s">
        <v>760</v>
      </c>
      <c r="J113" s="93" t="s">
        <v>518</v>
      </c>
      <c r="K113" s="93" t="s">
        <v>117</v>
      </c>
      <c r="L113" s="93" t="s">
        <v>118</v>
      </c>
      <c r="M113" s="93"/>
      <c r="N113" s="93"/>
      <c r="O113" s="93" t="s">
        <v>186</v>
      </c>
      <c r="P113" s="93" t="s">
        <v>383</v>
      </c>
      <c r="Q113" s="93" t="s">
        <v>767</v>
      </c>
      <c r="R113" s="93" t="s">
        <v>768</v>
      </c>
      <c r="S113" s="93" t="s">
        <v>125</v>
      </c>
      <c r="T113" s="93" t="s">
        <v>126</v>
      </c>
      <c r="U113" s="93" t="s">
        <v>756</v>
      </c>
      <c r="V113" s="93" t="s">
        <v>128</v>
      </c>
      <c r="W113" s="93" t="s">
        <v>126</v>
      </c>
      <c r="X113" s="93" t="s">
        <v>126</v>
      </c>
    </row>
    <row r="114" ht="56.25" spans="1:24">
      <c r="A114" s="93" t="s">
        <v>769</v>
      </c>
      <c r="B114" s="93" t="s">
        <v>770</v>
      </c>
      <c r="C114" s="93" t="s">
        <v>771</v>
      </c>
      <c r="D114" s="93" t="s">
        <v>769</v>
      </c>
      <c r="E114" s="93" t="s">
        <v>518</v>
      </c>
      <c r="F114" s="93" t="s">
        <v>57</v>
      </c>
      <c r="G114" s="93" t="s">
        <v>57</v>
      </c>
      <c r="H114" s="93" t="s">
        <v>772</v>
      </c>
      <c r="I114" s="93" t="s">
        <v>773</v>
      </c>
      <c r="J114" s="93" t="s">
        <v>518</v>
      </c>
      <c r="K114" s="93" t="s">
        <v>117</v>
      </c>
      <c r="L114" s="93" t="s">
        <v>118</v>
      </c>
      <c r="M114" s="93"/>
      <c r="N114" s="93" t="s">
        <v>120</v>
      </c>
      <c r="O114" s="93" t="s">
        <v>186</v>
      </c>
      <c r="P114" s="93" t="s">
        <v>138</v>
      </c>
      <c r="Q114" s="93" t="s">
        <v>139</v>
      </c>
      <c r="R114" s="93" t="s">
        <v>774</v>
      </c>
      <c r="S114" s="93" t="s">
        <v>125</v>
      </c>
      <c r="T114" s="93" t="s">
        <v>126</v>
      </c>
      <c r="U114" s="93" t="s">
        <v>775</v>
      </c>
      <c r="V114" s="93" t="s">
        <v>128</v>
      </c>
      <c r="W114" s="93" t="s">
        <v>126</v>
      </c>
      <c r="X114" s="93" t="s">
        <v>126</v>
      </c>
    </row>
    <row r="115" ht="45" spans="1:24">
      <c r="A115" s="164" t="s">
        <v>776</v>
      </c>
      <c r="B115" s="93" t="s">
        <v>777</v>
      </c>
      <c r="C115" s="93" t="s">
        <v>778</v>
      </c>
      <c r="D115" s="93" t="s">
        <v>776</v>
      </c>
      <c r="E115" s="93">
        <v>4.35</v>
      </c>
      <c r="F115" s="93" t="s">
        <v>57</v>
      </c>
      <c r="G115" s="93" t="s">
        <v>57</v>
      </c>
      <c r="H115" s="93" t="s">
        <v>779</v>
      </c>
      <c r="I115" s="93" t="s">
        <v>780</v>
      </c>
      <c r="J115" s="93" t="s">
        <v>518</v>
      </c>
      <c r="K115" s="93" t="s">
        <v>117</v>
      </c>
      <c r="L115" s="93" t="s">
        <v>118</v>
      </c>
      <c r="M115" s="93"/>
      <c r="N115" s="93" t="s">
        <v>120</v>
      </c>
      <c r="O115" s="93" t="s">
        <v>186</v>
      </c>
      <c r="P115" s="93" t="s">
        <v>781</v>
      </c>
      <c r="Q115" s="93" t="s">
        <v>782</v>
      </c>
      <c r="R115" s="93" t="s">
        <v>783</v>
      </c>
      <c r="S115" s="93" t="s">
        <v>125</v>
      </c>
      <c r="T115" s="93" t="s">
        <v>126</v>
      </c>
      <c r="U115" s="93" t="s">
        <v>784</v>
      </c>
      <c r="V115" s="93" t="s">
        <v>128</v>
      </c>
      <c r="W115" s="93" t="s">
        <v>126</v>
      </c>
      <c r="X115" s="93" t="s">
        <v>126</v>
      </c>
    </row>
    <row r="116" ht="45" spans="1:24">
      <c r="A116" s="93" t="s">
        <v>785</v>
      </c>
      <c r="B116" s="93" t="s">
        <v>786</v>
      </c>
      <c r="C116" s="93" t="s">
        <v>787</v>
      </c>
      <c r="D116" s="93" t="s">
        <v>785</v>
      </c>
      <c r="E116" s="93" t="s">
        <v>518</v>
      </c>
      <c r="F116" s="93" t="s">
        <v>618</v>
      </c>
      <c r="G116" s="93" t="s">
        <v>618</v>
      </c>
      <c r="H116" s="93" t="s">
        <v>788</v>
      </c>
      <c r="I116" s="93" t="s">
        <v>789</v>
      </c>
      <c r="J116" s="93" t="s">
        <v>518</v>
      </c>
      <c r="K116" s="93" t="s">
        <v>117</v>
      </c>
      <c r="L116" s="93" t="s">
        <v>118</v>
      </c>
      <c r="M116" s="93"/>
      <c r="N116" s="93" t="s">
        <v>120</v>
      </c>
      <c r="O116" s="93" t="s">
        <v>186</v>
      </c>
      <c r="P116" s="93" t="s">
        <v>697</v>
      </c>
      <c r="Q116" s="93" t="s">
        <v>414</v>
      </c>
      <c r="R116" s="93" t="s">
        <v>790</v>
      </c>
      <c r="S116" s="93" t="s">
        <v>125</v>
      </c>
      <c r="T116" s="93" t="s">
        <v>126</v>
      </c>
      <c r="U116" s="93" t="s">
        <v>791</v>
      </c>
      <c r="V116" s="93" t="s">
        <v>128</v>
      </c>
      <c r="W116" s="93" t="s">
        <v>126</v>
      </c>
      <c r="X116" s="93" t="s">
        <v>126</v>
      </c>
    </row>
    <row r="117" ht="45" spans="1:24">
      <c r="A117" s="93" t="s">
        <v>792</v>
      </c>
      <c r="B117" s="93" t="s">
        <v>573</v>
      </c>
      <c r="C117" s="93" t="s">
        <v>574</v>
      </c>
      <c r="D117" s="93" t="s">
        <v>792</v>
      </c>
      <c r="E117" s="93" t="s">
        <v>518</v>
      </c>
      <c r="F117" s="93" t="s">
        <v>575</v>
      </c>
      <c r="G117" s="93" t="s">
        <v>575</v>
      </c>
      <c r="H117" s="93" t="s">
        <v>793</v>
      </c>
      <c r="I117" s="93" t="s">
        <v>794</v>
      </c>
      <c r="J117" s="93" t="s">
        <v>518</v>
      </c>
      <c r="K117" s="93" t="s">
        <v>117</v>
      </c>
      <c r="L117" s="93" t="s">
        <v>118</v>
      </c>
      <c r="M117" s="93"/>
      <c r="N117" s="93" t="s">
        <v>120</v>
      </c>
      <c r="O117" s="93" t="s">
        <v>578</v>
      </c>
      <c r="P117" s="93" t="s">
        <v>579</v>
      </c>
      <c r="Q117" s="93" t="s">
        <v>414</v>
      </c>
      <c r="R117" s="93" t="s">
        <v>580</v>
      </c>
      <c r="S117" s="93" t="s">
        <v>125</v>
      </c>
      <c r="T117" s="93" t="s">
        <v>126</v>
      </c>
      <c r="U117" s="93" t="s">
        <v>795</v>
      </c>
      <c r="V117" s="93" t="s">
        <v>582</v>
      </c>
      <c r="W117" s="93" t="s">
        <v>524</v>
      </c>
      <c r="X117" s="93" t="s">
        <v>583</v>
      </c>
    </row>
    <row r="118" ht="45" spans="1:24">
      <c r="A118" s="93" t="s">
        <v>796</v>
      </c>
      <c r="B118" s="93" t="s">
        <v>573</v>
      </c>
      <c r="C118" s="93" t="s">
        <v>574</v>
      </c>
      <c r="D118" s="93" t="s">
        <v>796</v>
      </c>
      <c r="E118" s="93" t="s">
        <v>518</v>
      </c>
      <c r="F118" s="93" t="s">
        <v>797</v>
      </c>
      <c r="G118" s="93" t="s">
        <v>797</v>
      </c>
      <c r="H118" s="93" t="s">
        <v>798</v>
      </c>
      <c r="I118" s="93" t="s">
        <v>799</v>
      </c>
      <c r="J118" s="93" t="s">
        <v>518</v>
      </c>
      <c r="K118" s="93" t="s">
        <v>117</v>
      </c>
      <c r="L118" s="93" t="s">
        <v>118</v>
      </c>
      <c r="M118" s="93"/>
      <c r="N118" s="93" t="s">
        <v>120</v>
      </c>
      <c r="O118" s="93" t="s">
        <v>578</v>
      </c>
      <c r="P118" s="93" t="s">
        <v>579</v>
      </c>
      <c r="Q118" s="93" t="s">
        <v>414</v>
      </c>
      <c r="R118" s="93" t="s">
        <v>580</v>
      </c>
      <c r="S118" s="93" t="s">
        <v>125</v>
      </c>
      <c r="T118" s="93" t="s">
        <v>126</v>
      </c>
      <c r="U118" s="93" t="s">
        <v>800</v>
      </c>
      <c r="V118" s="93" t="s">
        <v>582</v>
      </c>
      <c r="W118" s="93" t="s">
        <v>524</v>
      </c>
      <c r="X118" s="93" t="s">
        <v>583</v>
      </c>
    </row>
    <row r="119" ht="45" spans="1:24">
      <c r="A119" s="93" t="s">
        <v>801</v>
      </c>
      <c r="B119" s="93" t="s">
        <v>573</v>
      </c>
      <c r="C119" s="93" t="s">
        <v>574</v>
      </c>
      <c r="D119" s="93" t="s">
        <v>801</v>
      </c>
      <c r="E119" s="93" t="s">
        <v>518</v>
      </c>
      <c r="F119" s="93" t="s">
        <v>654</v>
      </c>
      <c r="G119" s="93" t="s">
        <v>654</v>
      </c>
      <c r="H119" s="93" t="s">
        <v>802</v>
      </c>
      <c r="I119" s="93" t="s">
        <v>803</v>
      </c>
      <c r="J119" s="93" t="s">
        <v>518</v>
      </c>
      <c r="K119" s="93" t="s">
        <v>117</v>
      </c>
      <c r="L119" s="93" t="s">
        <v>118</v>
      </c>
      <c r="M119" s="93"/>
      <c r="N119" s="93" t="s">
        <v>120</v>
      </c>
      <c r="O119" s="93" t="s">
        <v>578</v>
      </c>
      <c r="P119" s="93" t="s">
        <v>579</v>
      </c>
      <c r="Q119" s="93" t="s">
        <v>414</v>
      </c>
      <c r="R119" s="93" t="s">
        <v>580</v>
      </c>
      <c r="S119" s="93" t="s">
        <v>125</v>
      </c>
      <c r="T119" s="93" t="s">
        <v>126</v>
      </c>
      <c r="U119" s="93" t="s">
        <v>804</v>
      </c>
      <c r="V119" s="93" t="s">
        <v>582</v>
      </c>
      <c r="W119" s="93" t="s">
        <v>524</v>
      </c>
      <c r="X119" s="93" t="s">
        <v>583</v>
      </c>
    </row>
    <row r="120" ht="45" spans="1:24">
      <c r="A120" s="93" t="s">
        <v>805</v>
      </c>
      <c r="B120" s="93" t="s">
        <v>573</v>
      </c>
      <c r="C120" s="93" t="s">
        <v>574</v>
      </c>
      <c r="D120" s="93" t="s">
        <v>805</v>
      </c>
      <c r="E120" s="93" t="s">
        <v>518</v>
      </c>
      <c r="F120" s="93" t="s">
        <v>575</v>
      </c>
      <c r="G120" s="93" t="s">
        <v>575</v>
      </c>
      <c r="H120" s="93" t="s">
        <v>806</v>
      </c>
      <c r="I120" s="93" t="s">
        <v>807</v>
      </c>
      <c r="J120" s="93" t="s">
        <v>518</v>
      </c>
      <c r="K120" s="93" t="s">
        <v>117</v>
      </c>
      <c r="L120" s="93" t="s">
        <v>118</v>
      </c>
      <c r="M120" s="93"/>
      <c r="N120" s="93" t="s">
        <v>120</v>
      </c>
      <c r="O120" s="93" t="s">
        <v>578</v>
      </c>
      <c r="P120" s="93" t="s">
        <v>579</v>
      </c>
      <c r="Q120" s="93" t="s">
        <v>414</v>
      </c>
      <c r="R120" s="93" t="s">
        <v>580</v>
      </c>
      <c r="S120" s="93" t="s">
        <v>125</v>
      </c>
      <c r="T120" s="93" t="s">
        <v>126</v>
      </c>
      <c r="U120" s="93" t="s">
        <v>808</v>
      </c>
      <c r="V120" s="93" t="s">
        <v>582</v>
      </c>
      <c r="W120" s="93" t="s">
        <v>524</v>
      </c>
      <c r="X120" s="93" t="s">
        <v>583</v>
      </c>
    </row>
    <row r="121" ht="56.25" spans="1:24">
      <c r="A121" s="164" t="s">
        <v>809</v>
      </c>
      <c r="B121" s="93" t="s">
        <v>810</v>
      </c>
      <c r="C121" s="93" t="s">
        <v>811</v>
      </c>
      <c r="D121" s="93" t="s">
        <v>809</v>
      </c>
      <c r="E121" s="93">
        <v>4.35</v>
      </c>
      <c r="F121" s="93" t="s">
        <v>57</v>
      </c>
      <c r="G121" s="93" t="s">
        <v>57</v>
      </c>
      <c r="H121" s="93" t="s">
        <v>812</v>
      </c>
      <c r="I121" s="93" t="s">
        <v>813</v>
      </c>
      <c r="J121" s="93" t="s">
        <v>518</v>
      </c>
      <c r="K121" s="93" t="s">
        <v>117</v>
      </c>
      <c r="L121" s="93" t="s">
        <v>118</v>
      </c>
      <c r="M121" s="93"/>
      <c r="N121" s="93" t="s">
        <v>120</v>
      </c>
      <c r="O121" s="93" t="s">
        <v>186</v>
      </c>
      <c r="P121" s="93" t="s">
        <v>334</v>
      </c>
      <c r="Q121" s="93" t="s">
        <v>335</v>
      </c>
      <c r="R121" s="93" t="s">
        <v>814</v>
      </c>
      <c r="S121" s="93" t="s">
        <v>125</v>
      </c>
      <c r="T121" s="93" t="s">
        <v>126</v>
      </c>
      <c r="U121" s="93" t="s">
        <v>815</v>
      </c>
      <c r="V121" s="93" t="s">
        <v>128</v>
      </c>
      <c r="W121" s="93" t="s">
        <v>126</v>
      </c>
      <c r="X121" s="93" t="s">
        <v>126</v>
      </c>
    </row>
    <row r="122" ht="56.25" spans="1:24">
      <c r="A122" s="164" t="s">
        <v>816</v>
      </c>
      <c r="B122" s="93" t="s">
        <v>817</v>
      </c>
      <c r="C122" s="93" t="s">
        <v>818</v>
      </c>
      <c r="D122" s="93" t="s">
        <v>816</v>
      </c>
      <c r="E122" s="93">
        <v>4.35</v>
      </c>
      <c r="F122" s="93" t="s">
        <v>57</v>
      </c>
      <c r="G122" s="93" t="s">
        <v>57</v>
      </c>
      <c r="H122" s="93" t="s">
        <v>819</v>
      </c>
      <c r="I122" s="93" t="s">
        <v>820</v>
      </c>
      <c r="J122" s="93" t="s">
        <v>518</v>
      </c>
      <c r="K122" s="93" t="s">
        <v>117</v>
      </c>
      <c r="L122" s="93" t="s">
        <v>118</v>
      </c>
      <c r="M122" s="93"/>
      <c r="N122" s="93" t="s">
        <v>120</v>
      </c>
      <c r="O122" s="93" t="s">
        <v>186</v>
      </c>
      <c r="P122" s="93" t="s">
        <v>206</v>
      </c>
      <c r="Q122" s="93" t="s">
        <v>207</v>
      </c>
      <c r="R122" s="93" t="s">
        <v>821</v>
      </c>
      <c r="S122" s="93" t="s">
        <v>125</v>
      </c>
      <c r="T122" s="93" t="s">
        <v>126</v>
      </c>
      <c r="U122" s="93" t="s">
        <v>822</v>
      </c>
      <c r="V122" s="93" t="s">
        <v>128</v>
      </c>
      <c r="W122" s="93" t="s">
        <v>126</v>
      </c>
      <c r="X122" s="93" t="s">
        <v>126</v>
      </c>
    </row>
    <row r="123" ht="45" spans="1:24">
      <c r="A123" s="164" t="s">
        <v>823</v>
      </c>
      <c r="B123" s="93" t="s">
        <v>824</v>
      </c>
      <c r="C123" s="93" t="s">
        <v>825</v>
      </c>
      <c r="D123" s="93" t="s">
        <v>823</v>
      </c>
      <c r="E123" s="93">
        <v>4.35</v>
      </c>
      <c r="F123" s="93" t="s">
        <v>618</v>
      </c>
      <c r="G123" s="93" t="s">
        <v>618</v>
      </c>
      <c r="H123" s="93" t="s">
        <v>826</v>
      </c>
      <c r="I123" s="93" t="s">
        <v>827</v>
      </c>
      <c r="J123" s="93" t="s">
        <v>518</v>
      </c>
      <c r="K123" s="93" t="s">
        <v>117</v>
      </c>
      <c r="L123" s="93" t="s">
        <v>118</v>
      </c>
      <c r="M123" s="93"/>
      <c r="N123" s="93" t="s">
        <v>120</v>
      </c>
      <c r="O123" s="93" t="s">
        <v>186</v>
      </c>
      <c r="P123" s="93" t="s">
        <v>828</v>
      </c>
      <c r="Q123" s="93" t="s">
        <v>414</v>
      </c>
      <c r="R123" s="93" t="s">
        <v>829</v>
      </c>
      <c r="S123" s="93" t="s">
        <v>125</v>
      </c>
      <c r="T123" s="93" t="s">
        <v>126</v>
      </c>
      <c r="U123" s="93" t="s">
        <v>830</v>
      </c>
      <c r="V123" s="93" t="s">
        <v>128</v>
      </c>
      <c r="W123" s="93" t="s">
        <v>126</v>
      </c>
      <c r="X123" s="93" t="s">
        <v>126</v>
      </c>
    </row>
    <row r="124" ht="56.25" spans="1:24">
      <c r="A124" s="93" t="s">
        <v>831</v>
      </c>
      <c r="B124" s="93" t="s">
        <v>832</v>
      </c>
      <c r="C124" s="93" t="s">
        <v>833</v>
      </c>
      <c r="D124" s="93" t="s">
        <v>831</v>
      </c>
      <c r="E124" s="93" t="s">
        <v>518</v>
      </c>
      <c r="F124" s="93" t="s">
        <v>57</v>
      </c>
      <c r="G124" s="93" t="s">
        <v>57</v>
      </c>
      <c r="H124" s="93" t="s">
        <v>834</v>
      </c>
      <c r="I124" s="93" t="s">
        <v>835</v>
      </c>
      <c r="J124" s="93" t="s">
        <v>518</v>
      </c>
      <c r="K124" s="93" t="s">
        <v>117</v>
      </c>
      <c r="L124" s="93" t="s">
        <v>118</v>
      </c>
      <c r="M124" s="93"/>
      <c r="N124" s="93"/>
      <c r="O124" s="93" t="s">
        <v>186</v>
      </c>
      <c r="P124" s="93" t="s">
        <v>395</v>
      </c>
      <c r="Q124" s="93" t="s">
        <v>836</v>
      </c>
      <c r="R124" s="93" t="s">
        <v>837</v>
      </c>
      <c r="S124" s="93" t="s">
        <v>125</v>
      </c>
      <c r="T124" s="93" t="s">
        <v>126</v>
      </c>
      <c r="U124" s="93" t="s">
        <v>838</v>
      </c>
      <c r="V124" s="93" t="s">
        <v>128</v>
      </c>
      <c r="W124" s="93" t="s">
        <v>126</v>
      </c>
      <c r="X124" s="93" t="s">
        <v>126</v>
      </c>
    </row>
    <row r="125" ht="56.25" spans="1:24">
      <c r="A125" s="164" t="s">
        <v>839</v>
      </c>
      <c r="B125" s="93" t="s">
        <v>840</v>
      </c>
      <c r="C125" s="93" t="s">
        <v>841</v>
      </c>
      <c r="D125" s="93" t="s">
        <v>839</v>
      </c>
      <c r="E125" s="93">
        <v>4.35</v>
      </c>
      <c r="F125" s="93" t="s">
        <v>57</v>
      </c>
      <c r="G125" s="93" t="s">
        <v>57</v>
      </c>
      <c r="H125" s="93" t="s">
        <v>842</v>
      </c>
      <c r="I125" s="93" t="s">
        <v>843</v>
      </c>
      <c r="J125" s="93" t="s">
        <v>518</v>
      </c>
      <c r="K125" s="93" t="s">
        <v>117</v>
      </c>
      <c r="L125" s="93" t="s">
        <v>118</v>
      </c>
      <c r="M125" s="93"/>
      <c r="N125" s="93" t="s">
        <v>120</v>
      </c>
      <c r="O125" s="93" t="s">
        <v>186</v>
      </c>
      <c r="P125" s="93" t="s">
        <v>844</v>
      </c>
      <c r="Q125" s="93" t="s">
        <v>845</v>
      </c>
      <c r="R125" s="93" t="s">
        <v>846</v>
      </c>
      <c r="S125" s="93" t="s">
        <v>125</v>
      </c>
      <c r="T125" s="93" t="s">
        <v>126</v>
      </c>
      <c r="U125" s="93" t="s">
        <v>847</v>
      </c>
      <c r="V125" s="93" t="s">
        <v>128</v>
      </c>
      <c r="W125" s="93" t="s">
        <v>126</v>
      </c>
      <c r="X125" s="93" t="s">
        <v>126</v>
      </c>
    </row>
    <row r="126" ht="56.25" spans="1:24">
      <c r="A126" s="93" t="s">
        <v>848</v>
      </c>
      <c r="B126" s="93" t="s">
        <v>849</v>
      </c>
      <c r="C126" s="93" t="s">
        <v>850</v>
      </c>
      <c r="D126" s="93" t="s">
        <v>848</v>
      </c>
      <c r="E126" s="93" t="s">
        <v>518</v>
      </c>
      <c r="F126" s="93" t="s">
        <v>57</v>
      </c>
      <c r="G126" s="93" t="s">
        <v>57</v>
      </c>
      <c r="H126" s="93" t="s">
        <v>851</v>
      </c>
      <c r="I126" s="93" t="s">
        <v>852</v>
      </c>
      <c r="J126" s="93" t="s">
        <v>518</v>
      </c>
      <c r="K126" s="93" t="s">
        <v>117</v>
      </c>
      <c r="L126" s="93" t="s">
        <v>118</v>
      </c>
      <c r="M126" s="93"/>
      <c r="N126" s="93" t="s">
        <v>120</v>
      </c>
      <c r="O126" s="93" t="s">
        <v>186</v>
      </c>
      <c r="P126" s="93" t="s">
        <v>853</v>
      </c>
      <c r="Q126" s="93" t="s">
        <v>854</v>
      </c>
      <c r="R126" s="93" t="s">
        <v>855</v>
      </c>
      <c r="S126" s="93" t="s">
        <v>125</v>
      </c>
      <c r="T126" s="93" t="s">
        <v>126</v>
      </c>
      <c r="U126" s="93" t="s">
        <v>856</v>
      </c>
      <c r="V126" s="93" t="s">
        <v>128</v>
      </c>
      <c r="W126" s="93" t="s">
        <v>126</v>
      </c>
      <c r="X126" s="93" t="s">
        <v>126</v>
      </c>
    </row>
    <row r="127" ht="56.25" spans="1:24">
      <c r="A127" s="93" t="s">
        <v>857</v>
      </c>
      <c r="B127" s="93" t="s">
        <v>858</v>
      </c>
      <c r="C127" s="93" t="s">
        <v>859</v>
      </c>
      <c r="D127" s="93" t="s">
        <v>857</v>
      </c>
      <c r="E127" s="93" t="s">
        <v>518</v>
      </c>
      <c r="F127" s="93" t="s">
        <v>57</v>
      </c>
      <c r="G127" s="93" t="s">
        <v>57</v>
      </c>
      <c r="H127" s="93" t="s">
        <v>860</v>
      </c>
      <c r="I127" s="93" t="s">
        <v>861</v>
      </c>
      <c r="J127" s="93" t="s">
        <v>518</v>
      </c>
      <c r="K127" s="93" t="s">
        <v>117</v>
      </c>
      <c r="L127" s="93" t="s">
        <v>118</v>
      </c>
      <c r="M127" s="93"/>
      <c r="N127" s="93" t="s">
        <v>120</v>
      </c>
      <c r="O127" s="93" t="s">
        <v>186</v>
      </c>
      <c r="P127" s="93" t="s">
        <v>717</v>
      </c>
      <c r="Q127" s="93" t="s">
        <v>707</v>
      </c>
      <c r="R127" s="93" t="s">
        <v>862</v>
      </c>
      <c r="S127" s="93" t="s">
        <v>125</v>
      </c>
      <c r="T127" s="93" t="s">
        <v>126</v>
      </c>
      <c r="U127" s="93" t="s">
        <v>863</v>
      </c>
      <c r="V127" s="93" t="s">
        <v>128</v>
      </c>
      <c r="W127" s="93" t="s">
        <v>126</v>
      </c>
      <c r="X127" s="93" t="s">
        <v>126</v>
      </c>
    </row>
    <row r="128" ht="56.25" spans="1:24">
      <c r="A128" s="93" t="s">
        <v>864</v>
      </c>
      <c r="B128" s="93" t="s">
        <v>865</v>
      </c>
      <c r="C128" s="93" t="s">
        <v>866</v>
      </c>
      <c r="D128" s="93" t="s">
        <v>864</v>
      </c>
      <c r="E128" s="93" t="s">
        <v>518</v>
      </c>
      <c r="F128" s="93" t="s">
        <v>57</v>
      </c>
      <c r="G128" s="93" t="s">
        <v>57</v>
      </c>
      <c r="H128" s="93" t="s">
        <v>860</v>
      </c>
      <c r="I128" s="93" t="s">
        <v>861</v>
      </c>
      <c r="J128" s="93" t="s">
        <v>518</v>
      </c>
      <c r="K128" s="93" t="s">
        <v>117</v>
      </c>
      <c r="L128" s="93" t="s">
        <v>118</v>
      </c>
      <c r="M128" s="93"/>
      <c r="N128" s="93" t="s">
        <v>120</v>
      </c>
      <c r="O128" s="93" t="s">
        <v>186</v>
      </c>
      <c r="P128" s="93" t="s">
        <v>867</v>
      </c>
      <c r="Q128" s="93" t="s">
        <v>868</v>
      </c>
      <c r="R128" s="93" t="s">
        <v>869</v>
      </c>
      <c r="S128" s="93" t="s">
        <v>125</v>
      </c>
      <c r="T128" s="93" t="s">
        <v>126</v>
      </c>
      <c r="U128" s="93" t="s">
        <v>863</v>
      </c>
      <c r="V128" s="93" t="s">
        <v>128</v>
      </c>
      <c r="W128" s="93" t="s">
        <v>126</v>
      </c>
      <c r="X128" s="93" t="s">
        <v>126</v>
      </c>
    </row>
    <row r="129" ht="78.75" spans="1:24">
      <c r="A129" s="164" t="s">
        <v>870</v>
      </c>
      <c r="B129" s="93" t="s">
        <v>871</v>
      </c>
      <c r="C129" s="93" t="s">
        <v>872</v>
      </c>
      <c r="D129" s="93" t="s">
        <v>870</v>
      </c>
      <c r="E129" s="93">
        <v>4.35</v>
      </c>
      <c r="F129" s="93" t="s">
        <v>57</v>
      </c>
      <c r="G129" s="93" t="s">
        <v>57</v>
      </c>
      <c r="H129" s="93" t="s">
        <v>873</v>
      </c>
      <c r="I129" s="93" t="s">
        <v>874</v>
      </c>
      <c r="J129" s="93" t="s">
        <v>518</v>
      </c>
      <c r="K129" s="93" t="s">
        <v>117</v>
      </c>
      <c r="L129" s="93" t="s">
        <v>118</v>
      </c>
      <c r="M129" s="93"/>
      <c r="N129" s="93" t="s">
        <v>120</v>
      </c>
      <c r="O129" s="93" t="s">
        <v>186</v>
      </c>
      <c r="P129" s="93" t="s">
        <v>875</v>
      </c>
      <c r="Q129" s="93" t="s">
        <v>876</v>
      </c>
      <c r="R129" s="93" t="s">
        <v>877</v>
      </c>
      <c r="S129" s="93" t="s">
        <v>125</v>
      </c>
      <c r="T129" s="93" t="s">
        <v>126</v>
      </c>
      <c r="U129" s="93" t="s">
        <v>878</v>
      </c>
      <c r="V129" s="93" t="s">
        <v>128</v>
      </c>
      <c r="W129" s="93" t="s">
        <v>126</v>
      </c>
      <c r="X129" s="93" t="s">
        <v>126</v>
      </c>
    </row>
    <row r="130" ht="56.25" spans="1:24">
      <c r="A130" s="93" t="s">
        <v>879</v>
      </c>
      <c r="B130" s="93" t="s">
        <v>880</v>
      </c>
      <c r="C130" s="93" t="s">
        <v>881</v>
      </c>
      <c r="D130" s="93" t="s">
        <v>879</v>
      </c>
      <c r="E130" s="93" t="s">
        <v>518</v>
      </c>
      <c r="F130" s="93" t="s">
        <v>57</v>
      </c>
      <c r="G130" s="93" t="s">
        <v>57</v>
      </c>
      <c r="H130" s="93" t="s">
        <v>882</v>
      </c>
      <c r="I130" s="93" t="s">
        <v>883</v>
      </c>
      <c r="J130" s="93" t="s">
        <v>518</v>
      </c>
      <c r="K130" s="93" t="s">
        <v>117</v>
      </c>
      <c r="L130" s="93" t="s">
        <v>118</v>
      </c>
      <c r="M130" s="93"/>
      <c r="N130" s="93"/>
      <c r="O130" s="93" t="s">
        <v>186</v>
      </c>
      <c r="P130" s="93" t="s">
        <v>490</v>
      </c>
      <c r="Q130" s="93" t="s">
        <v>491</v>
      </c>
      <c r="R130" s="93" t="s">
        <v>884</v>
      </c>
      <c r="S130" s="93" t="s">
        <v>125</v>
      </c>
      <c r="T130" s="93" t="s">
        <v>126</v>
      </c>
      <c r="U130" s="93" t="s">
        <v>885</v>
      </c>
      <c r="V130" s="93" t="s">
        <v>128</v>
      </c>
      <c r="W130" s="93" t="s">
        <v>126</v>
      </c>
      <c r="X130" s="93" t="s">
        <v>126</v>
      </c>
    </row>
    <row r="131" ht="56.25" spans="1:24">
      <c r="A131" s="164" t="s">
        <v>886</v>
      </c>
      <c r="B131" s="93" t="s">
        <v>887</v>
      </c>
      <c r="C131" s="93" t="s">
        <v>888</v>
      </c>
      <c r="D131" s="93" t="s">
        <v>886</v>
      </c>
      <c r="E131" s="93">
        <v>4.35</v>
      </c>
      <c r="F131" s="93" t="s">
        <v>57</v>
      </c>
      <c r="G131" s="93" t="s">
        <v>57</v>
      </c>
      <c r="H131" s="93" t="s">
        <v>889</v>
      </c>
      <c r="I131" s="93" t="s">
        <v>890</v>
      </c>
      <c r="J131" s="93" t="s">
        <v>518</v>
      </c>
      <c r="K131" s="93" t="s">
        <v>117</v>
      </c>
      <c r="L131" s="93" t="s">
        <v>118</v>
      </c>
      <c r="M131" s="93"/>
      <c r="N131" s="93" t="s">
        <v>120</v>
      </c>
      <c r="O131" s="93" t="s">
        <v>186</v>
      </c>
      <c r="P131" s="93" t="s">
        <v>891</v>
      </c>
      <c r="Q131" s="93" t="s">
        <v>892</v>
      </c>
      <c r="R131" s="93" t="s">
        <v>893</v>
      </c>
      <c r="S131" s="93" t="s">
        <v>125</v>
      </c>
      <c r="T131" s="93" t="s">
        <v>126</v>
      </c>
      <c r="U131" s="93" t="s">
        <v>894</v>
      </c>
      <c r="V131" s="93" t="s">
        <v>128</v>
      </c>
      <c r="W131" s="93" t="s">
        <v>126</v>
      </c>
      <c r="X131" s="93" t="s">
        <v>126</v>
      </c>
    </row>
    <row r="132" ht="56.25" spans="1:24">
      <c r="A132" s="164" t="s">
        <v>895</v>
      </c>
      <c r="B132" s="93" t="s">
        <v>896</v>
      </c>
      <c r="C132" s="93" t="s">
        <v>897</v>
      </c>
      <c r="D132" s="93" t="s">
        <v>895</v>
      </c>
      <c r="E132" s="93">
        <v>4.35</v>
      </c>
      <c r="F132" s="93" t="s">
        <v>57</v>
      </c>
      <c r="G132" s="93" t="s">
        <v>57</v>
      </c>
      <c r="H132" s="93" t="s">
        <v>898</v>
      </c>
      <c r="I132" s="93" t="s">
        <v>899</v>
      </c>
      <c r="J132" s="93" t="s">
        <v>518</v>
      </c>
      <c r="K132" s="93" t="s">
        <v>117</v>
      </c>
      <c r="L132" s="93" t="s">
        <v>118</v>
      </c>
      <c r="M132" s="93"/>
      <c r="N132" s="93" t="s">
        <v>120</v>
      </c>
      <c r="O132" s="93" t="s">
        <v>186</v>
      </c>
      <c r="P132" s="93" t="s">
        <v>900</v>
      </c>
      <c r="Q132" s="93" t="s">
        <v>901</v>
      </c>
      <c r="R132" s="93" t="s">
        <v>902</v>
      </c>
      <c r="S132" s="93" t="s">
        <v>125</v>
      </c>
      <c r="T132" s="93" t="s">
        <v>126</v>
      </c>
      <c r="U132" s="93" t="s">
        <v>903</v>
      </c>
      <c r="V132" s="93" t="s">
        <v>128</v>
      </c>
      <c r="W132" s="93" t="s">
        <v>126</v>
      </c>
      <c r="X132" s="93" t="s">
        <v>126</v>
      </c>
    </row>
    <row r="133" ht="56.25" spans="1:24">
      <c r="A133" s="93" t="s">
        <v>904</v>
      </c>
      <c r="B133" s="93" t="s">
        <v>549</v>
      </c>
      <c r="C133" s="93" t="s">
        <v>905</v>
      </c>
      <c r="D133" s="93" t="s">
        <v>904</v>
      </c>
      <c r="E133" s="93" t="s">
        <v>518</v>
      </c>
      <c r="F133" s="93" t="s">
        <v>57</v>
      </c>
      <c r="G133" s="93" t="s">
        <v>57</v>
      </c>
      <c r="H133" s="93" t="s">
        <v>906</v>
      </c>
      <c r="I133" s="93" t="s">
        <v>907</v>
      </c>
      <c r="J133" s="93" t="s">
        <v>518</v>
      </c>
      <c r="K133" s="93" t="s">
        <v>117</v>
      </c>
      <c r="L133" s="93" t="s">
        <v>118</v>
      </c>
      <c r="M133" s="93"/>
      <c r="N133" s="93" t="s">
        <v>120</v>
      </c>
      <c r="O133" s="93" t="s">
        <v>186</v>
      </c>
      <c r="P133" s="93" t="s">
        <v>553</v>
      </c>
      <c r="Q133" s="93" t="s">
        <v>554</v>
      </c>
      <c r="R133" s="93" t="s">
        <v>908</v>
      </c>
      <c r="S133" s="93" t="s">
        <v>125</v>
      </c>
      <c r="T133" s="93" t="s">
        <v>126</v>
      </c>
      <c r="U133" s="93" t="s">
        <v>909</v>
      </c>
      <c r="V133" s="93" t="s">
        <v>128</v>
      </c>
      <c r="W133" s="93" t="s">
        <v>126</v>
      </c>
      <c r="X133" s="93" t="s">
        <v>126</v>
      </c>
    </row>
    <row r="134" ht="56.25" spans="1:24">
      <c r="A134" s="93" t="s">
        <v>910</v>
      </c>
      <c r="B134" s="93" t="s">
        <v>911</v>
      </c>
      <c r="C134" s="93" t="s">
        <v>912</v>
      </c>
      <c r="D134" s="93" t="s">
        <v>910</v>
      </c>
      <c r="E134" s="93" t="s">
        <v>518</v>
      </c>
      <c r="F134" s="93" t="s">
        <v>57</v>
      </c>
      <c r="G134" s="93" t="s">
        <v>57</v>
      </c>
      <c r="H134" s="93" t="s">
        <v>906</v>
      </c>
      <c r="I134" s="93" t="s">
        <v>907</v>
      </c>
      <c r="J134" s="93" t="s">
        <v>518</v>
      </c>
      <c r="K134" s="93" t="s">
        <v>117</v>
      </c>
      <c r="L134" s="93" t="s">
        <v>118</v>
      </c>
      <c r="M134" s="93"/>
      <c r="N134" s="93" t="s">
        <v>120</v>
      </c>
      <c r="O134" s="93" t="s">
        <v>186</v>
      </c>
      <c r="P134" s="93" t="s">
        <v>913</v>
      </c>
      <c r="Q134" s="93" t="s">
        <v>139</v>
      </c>
      <c r="R134" s="93" t="s">
        <v>914</v>
      </c>
      <c r="S134" s="93" t="s">
        <v>125</v>
      </c>
      <c r="T134" s="93" t="s">
        <v>126</v>
      </c>
      <c r="U134" s="93" t="s">
        <v>909</v>
      </c>
      <c r="V134" s="93" t="s">
        <v>128</v>
      </c>
      <c r="W134" s="93" t="s">
        <v>126</v>
      </c>
      <c r="X134" s="93" t="s">
        <v>126</v>
      </c>
    </row>
    <row r="135" ht="56.25" spans="1:24">
      <c r="A135" s="93" t="s">
        <v>915</v>
      </c>
      <c r="B135" s="93" t="s">
        <v>14</v>
      </c>
      <c r="C135" s="93" t="s">
        <v>916</v>
      </c>
      <c r="D135" s="93" t="s">
        <v>915</v>
      </c>
      <c r="E135" s="93" t="s">
        <v>518</v>
      </c>
      <c r="F135" s="93" t="s">
        <v>57</v>
      </c>
      <c r="G135" s="93" t="s">
        <v>57</v>
      </c>
      <c r="H135" s="93" t="s">
        <v>917</v>
      </c>
      <c r="I135" s="93" t="s">
        <v>918</v>
      </c>
      <c r="J135" s="93" t="s">
        <v>518</v>
      </c>
      <c r="K135" s="93" t="s">
        <v>117</v>
      </c>
      <c r="L135" s="93" t="s">
        <v>118</v>
      </c>
      <c r="M135" s="93"/>
      <c r="N135" s="93"/>
      <c r="O135" s="93" t="s">
        <v>186</v>
      </c>
      <c r="P135" s="93" t="s">
        <v>15</v>
      </c>
      <c r="Q135" s="93" t="s">
        <v>299</v>
      </c>
      <c r="R135" s="93" t="s">
        <v>919</v>
      </c>
      <c r="S135" s="93" t="s">
        <v>125</v>
      </c>
      <c r="T135" s="93" t="s">
        <v>126</v>
      </c>
      <c r="U135" s="93" t="s">
        <v>920</v>
      </c>
      <c r="V135" s="93" t="s">
        <v>128</v>
      </c>
      <c r="W135" s="93" t="s">
        <v>126</v>
      </c>
      <c r="X135" s="93" t="s">
        <v>126</v>
      </c>
    </row>
    <row r="136" ht="78.75" spans="1:24">
      <c r="A136" s="93" t="s">
        <v>921</v>
      </c>
      <c r="B136" s="93" t="s">
        <v>922</v>
      </c>
      <c r="C136" s="93" t="s">
        <v>923</v>
      </c>
      <c r="D136" s="93" t="s">
        <v>921</v>
      </c>
      <c r="E136" s="93" t="s">
        <v>518</v>
      </c>
      <c r="F136" s="93" t="s">
        <v>57</v>
      </c>
      <c r="G136" s="93" t="s">
        <v>57</v>
      </c>
      <c r="H136" s="93" t="s">
        <v>924</v>
      </c>
      <c r="I136" s="93" t="s">
        <v>925</v>
      </c>
      <c r="J136" s="93" t="s">
        <v>518</v>
      </c>
      <c r="K136" s="93" t="s">
        <v>117</v>
      </c>
      <c r="L136" s="93" t="s">
        <v>118</v>
      </c>
      <c r="M136" s="93"/>
      <c r="N136" s="93" t="s">
        <v>120</v>
      </c>
      <c r="O136" s="93" t="s">
        <v>186</v>
      </c>
      <c r="P136" s="93" t="s">
        <v>926</v>
      </c>
      <c r="Q136" s="93" t="s">
        <v>927</v>
      </c>
      <c r="R136" s="93" t="s">
        <v>928</v>
      </c>
      <c r="S136" s="93" t="s">
        <v>125</v>
      </c>
      <c r="T136" s="93" t="s">
        <v>126</v>
      </c>
      <c r="U136" s="93" t="s">
        <v>929</v>
      </c>
      <c r="V136" s="93" t="s">
        <v>128</v>
      </c>
      <c r="W136" s="93" t="s">
        <v>126</v>
      </c>
      <c r="X136" s="93" t="s">
        <v>126</v>
      </c>
    </row>
    <row r="137" ht="56.25" spans="1:24">
      <c r="A137" s="164" t="s">
        <v>930</v>
      </c>
      <c r="B137" s="93" t="s">
        <v>931</v>
      </c>
      <c r="C137" s="93" t="s">
        <v>932</v>
      </c>
      <c r="D137" s="93" t="s">
        <v>930</v>
      </c>
      <c r="E137" s="93">
        <v>4.35</v>
      </c>
      <c r="F137" s="93" t="s">
        <v>57</v>
      </c>
      <c r="G137" s="93" t="s">
        <v>57</v>
      </c>
      <c r="H137" s="93" t="s">
        <v>924</v>
      </c>
      <c r="I137" s="93" t="s">
        <v>925</v>
      </c>
      <c r="J137" s="93" t="s">
        <v>518</v>
      </c>
      <c r="K137" s="93" t="s">
        <v>117</v>
      </c>
      <c r="L137" s="93" t="s">
        <v>118</v>
      </c>
      <c r="M137" s="93"/>
      <c r="N137" s="93" t="s">
        <v>120</v>
      </c>
      <c r="O137" s="93" t="s">
        <v>186</v>
      </c>
      <c r="P137" s="93" t="s">
        <v>933</v>
      </c>
      <c r="Q137" s="93" t="s">
        <v>934</v>
      </c>
      <c r="R137" s="93" t="s">
        <v>935</v>
      </c>
      <c r="S137" s="93" t="s">
        <v>125</v>
      </c>
      <c r="T137" s="93" t="s">
        <v>126</v>
      </c>
      <c r="U137" s="93" t="s">
        <v>929</v>
      </c>
      <c r="V137" s="93" t="s">
        <v>128</v>
      </c>
      <c r="W137" s="93" t="s">
        <v>126</v>
      </c>
      <c r="X137" s="93" t="s">
        <v>126</v>
      </c>
    </row>
    <row r="138" ht="56.25" spans="1:24">
      <c r="A138" s="164" t="s">
        <v>936</v>
      </c>
      <c r="B138" s="93" t="s">
        <v>937</v>
      </c>
      <c r="C138" s="93" t="s">
        <v>938</v>
      </c>
      <c r="D138" s="93" t="s">
        <v>936</v>
      </c>
      <c r="E138" s="93">
        <v>4.35</v>
      </c>
      <c r="F138" s="93" t="s">
        <v>57</v>
      </c>
      <c r="G138" s="93" t="s">
        <v>57</v>
      </c>
      <c r="H138" s="93" t="s">
        <v>924</v>
      </c>
      <c r="I138" s="93" t="s">
        <v>925</v>
      </c>
      <c r="J138" s="93" t="s">
        <v>518</v>
      </c>
      <c r="K138" s="93" t="s">
        <v>117</v>
      </c>
      <c r="L138" s="93" t="s">
        <v>118</v>
      </c>
      <c r="M138" s="93"/>
      <c r="N138" s="93" t="s">
        <v>120</v>
      </c>
      <c r="O138" s="93" t="s">
        <v>186</v>
      </c>
      <c r="P138" s="93" t="s">
        <v>933</v>
      </c>
      <c r="Q138" s="93" t="s">
        <v>934</v>
      </c>
      <c r="R138" s="93" t="s">
        <v>939</v>
      </c>
      <c r="S138" s="93" t="s">
        <v>125</v>
      </c>
      <c r="T138" s="93" t="s">
        <v>126</v>
      </c>
      <c r="U138" s="93" t="s">
        <v>929</v>
      </c>
      <c r="V138" s="93" t="s">
        <v>128</v>
      </c>
      <c r="W138" s="93" t="s">
        <v>126</v>
      </c>
      <c r="X138" s="93" t="s">
        <v>126</v>
      </c>
    </row>
    <row r="139" ht="56.25" spans="1:24">
      <c r="A139" s="93" t="s">
        <v>940</v>
      </c>
      <c r="B139" s="93" t="s">
        <v>941</v>
      </c>
      <c r="C139" s="93" t="s">
        <v>942</v>
      </c>
      <c r="D139" s="93" t="s">
        <v>940</v>
      </c>
      <c r="E139" s="93" t="s">
        <v>518</v>
      </c>
      <c r="F139" s="93" t="s">
        <v>57</v>
      </c>
      <c r="G139" s="93" t="s">
        <v>57</v>
      </c>
      <c r="H139" s="93" t="s">
        <v>924</v>
      </c>
      <c r="I139" s="93" t="s">
        <v>925</v>
      </c>
      <c r="J139" s="93" t="s">
        <v>518</v>
      </c>
      <c r="K139" s="93" t="s">
        <v>117</v>
      </c>
      <c r="L139" s="93" t="s">
        <v>118</v>
      </c>
      <c r="M139" s="93"/>
      <c r="N139" s="93" t="s">
        <v>120</v>
      </c>
      <c r="O139" s="93" t="s">
        <v>186</v>
      </c>
      <c r="P139" s="93" t="s">
        <v>943</v>
      </c>
      <c r="Q139" s="93" t="s">
        <v>325</v>
      </c>
      <c r="R139" s="93" t="s">
        <v>944</v>
      </c>
      <c r="S139" s="93" t="s">
        <v>125</v>
      </c>
      <c r="T139" s="93" t="s">
        <v>126</v>
      </c>
      <c r="U139" s="93" t="s">
        <v>929</v>
      </c>
      <c r="V139" s="93" t="s">
        <v>128</v>
      </c>
      <c r="W139" s="93" t="s">
        <v>126</v>
      </c>
      <c r="X139" s="93" t="s">
        <v>126</v>
      </c>
    </row>
    <row r="140" ht="56.25" spans="1:24">
      <c r="A140" s="93" t="s">
        <v>945</v>
      </c>
      <c r="B140" s="93" t="s">
        <v>946</v>
      </c>
      <c r="C140" s="93" t="s">
        <v>947</v>
      </c>
      <c r="D140" s="93" t="s">
        <v>945</v>
      </c>
      <c r="E140" s="93" t="s">
        <v>518</v>
      </c>
      <c r="F140" s="93" t="s">
        <v>57</v>
      </c>
      <c r="G140" s="93" t="s">
        <v>57</v>
      </c>
      <c r="H140" s="93" t="s">
        <v>924</v>
      </c>
      <c r="I140" s="93" t="s">
        <v>925</v>
      </c>
      <c r="J140" s="93" t="s">
        <v>518</v>
      </c>
      <c r="K140" s="93" t="s">
        <v>117</v>
      </c>
      <c r="L140" s="93" t="s">
        <v>118</v>
      </c>
      <c r="M140" s="93"/>
      <c r="N140" s="93" t="s">
        <v>120</v>
      </c>
      <c r="O140" s="93" t="s">
        <v>186</v>
      </c>
      <c r="P140" s="93" t="s">
        <v>948</v>
      </c>
      <c r="Q140" s="93" t="s">
        <v>949</v>
      </c>
      <c r="R140" s="93" t="s">
        <v>950</v>
      </c>
      <c r="S140" s="93" t="s">
        <v>125</v>
      </c>
      <c r="T140" s="93" t="s">
        <v>126</v>
      </c>
      <c r="U140" s="93" t="s">
        <v>929</v>
      </c>
      <c r="V140" s="93" t="s">
        <v>128</v>
      </c>
      <c r="W140" s="93" t="s">
        <v>126</v>
      </c>
      <c r="X140" s="93" t="s">
        <v>126</v>
      </c>
    </row>
    <row r="141" ht="56.25" spans="1:24">
      <c r="A141" s="93" t="s">
        <v>951</v>
      </c>
      <c r="B141" s="93" t="s">
        <v>952</v>
      </c>
      <c r="C141" s="93" t="s">
        <v>953</v>
      </c>
      <c r="D141" s="93" t="s">
        <v>951</v>
      </c>
      <c r="E141" s="93" t="s">
        <v>518</v>
      </c>
      <c r="F141" s="93" t="s">
        <v>57</v>
      </c>
      <c r="G141" s="93" t="s">
        <v>57</v>
      </c>
      <c r="H141" s="93" t="s">
        <v>924</v>
      </c>
      <c r="I141" s="93" t="s">
        <v>925</v>
      </c>
      <c r="J141" s="93" t="s">
        <v>518</v>
      </c>
      <c r="K141" s="93" t="s">
        <v>117</v>
      </c>
      <c r="L141" s="93" t="s">
        <v>118</v>
      </c>
      <c r="M141" s="93"/>
      <c r="N141" s="93" t="s">
        <v>120</v>
      </c>
      <c r="O141" s="93" t="s">
        <v>186</v>
      </c>
      <c r="P141" s="93" t="s">
        <v>954</v>
      </c>
      <c r="Q141" s="93" t="s">
        <v>955</v>
      </c>
      <c r="R141" s="93" t="s">
        <v>956</v>
      </c>
      <c r="S141" s="93" t="s">
        <v>125</v>
      </c>
      <c r="T141" s="93" t="s">
        <v>126</v>
      </c>
      <c r="U141" s="93" t="s">
        <v>929</v>
      </c>
      <c r="V141" s="93" t="s">
        <v>128</v>
      </c>
      <c r="W141" s="93" t="s">
        <v>126</v>
      </c>
      <c r="X141" s="93" t="s">
        <v>126</v>
      </c>
    </row>
    <row r="142" ht="56.25" spans="1:24">
      <c r="A142" s="164" t="s">
        <v>957</v>
      </c>
      <c r="B142" s="93" t="s">
        <v>958</v>
      </c>
      <c r="C142" s="93" t="s">
        <v>959</v>
      </c>
      <c r="D142" s="93" t="s">
        <v>957</v>
      </c>
      <c r="E142" s="93">
        <v>4.35</v>
      </c>
      <c r="F142" s="93" t="s">
        <v>57</v>
      </c>
      <c r="G142" s="93" t="s">
        <v>57</v>
      </c>
      <c r="H142" s="93" t="s">
        <v>924</v>
      </c>
      <c r="I142" s="93" t="s">
        <v>925</v>
      </c>
      <c r="J142" s="93" t="s">
        <v>518</v>
      </c>
      <c r="K142" s="93" t="s">
        <v>117</v>
      </c>
      <c r="L142" s="93" t="s">
        <v>118</v>
      </c>
      <c r="M142" s="93"/>
      <c r="N142" s="93" t="s">
        <v>120</v>
      </c>
      <c r="O142" s="93" t="s">
        <v>186</v>
      </c>
      <c r="P142" s="93" t="s">
        <v>682</v>
      </c>
      <c r="Q142" s="93" t="s">
        <v>960</v>
      </c>
      <c r="R142" s="93" t="s">
        <v>961</v>
      </c>
      <c r="S142" s="93" t="s">
        <v>125</v>
      </c>
      <c r="T142" s="93" t="s">
        <v>126</v>
      </c>
      <c r="U142" s="93" t="s">
        <v>929</v>
      </c>
      <c r="V142" s="93" t="s">
        <v>128</v>
      </c>
      <c r="W142" s="93" t="s">
        <v>126</v>
      </c>
      <c r="X142" s="93" t="s">
        <v>126</v>
      </c>
    </row>
    <row r="143" ht="56.25" spans="1:24">
      <c r="A143" s="93" t="s">
        <v>962</v>
      </c>
      <c r="B143" s="93" t="s">
        <v>963</v>
      </c>
      <c r="C143" s="93" t="s">
        <v>964</v>
      </c>
      <c r="D143" s="93" t="s">
        <v>962</v>
      </c>
      <c r="E143" s="93" t="s">
        <v>518</v>
      </c>
      <c r="F143" s="93" t="s">
        <v>57</v>
      </c>
      <c r="G143" s="93" t="s">
        <v>57</v>
      </c>
      <c r="H143" s="93" t="s">
        <v>924</v>
      </c>
      <c r="I143" s="93" t="s">
        <v>925</v>
      </c>
      <c r="J143" s="93" t="s">
        <v>518</v>
      </c>
      <c r="K143" s="93" t="s">
        <v>117</v>
      </c>
      <c r="L143" s="93" t="s">
        <v>118</v>
      </c>
      <c r="M143" s="93"/>
      <c r="N143" s="93"/>
      <c r="O143" s="93" t="s">
        <v>186</v>
      </c>
      <c r="P143" s="93" t="s">
        <v>512</v>
      </c>
      <c r="Q143" s="93" t="s">
        <v>965</v>
      </c>
      <c r="R143" s="93" t="s">
        <v>966</v>
      </c>
      <c r="S143" s="93" t="s">
        <v>125</v>
      </c>
      <c r="T143" s="93" t="s">
        <v>126</v>
      </c>
      <c r="U143" s="93" t="s">
        <v>929</v>
      </c>
      <c r="V143" s="93" t="s">
        <v>128</v>
      </c>
      <c r="W143" s="93" t="s">
        <v>126</v>
      </c>
      <c r="X143" s="93" t="s">
        <v>126</v>
      </c>
    </row>
    <row r="144" ht="56.25" spans="1:24">
      <c r="A144" s="93" t="s">
        <v>967</v>
      </c>
      <c r="B144" s="93" t="s">
        <v>968</v>
      </c>
      <c r="C144" s="93" t="s">
        <v>969</v>
      </c>
      <c r="D144" s="93" t="s">
        <v>967</v>
      </c>
      <c r="E144" s="93" t="s">
        <v>518</v>
      </c>
      <c r="F144" s="93" t="s">
        <v>57</v>
      </c>
      <c r="G144" s="93" t="s">
        <v>57</v>
      </c>
      <c r="H144" s="93" t="s">
        <v>924</v>
      </c>
      <c r="I144" s="93" t="s">
        <v>925</v>
      </c>
      <c r="J144" s="93" t="s">
        <v>518</v>
      </c>
      <c r="K144" s="93" t="s">
        <v>117</v>
      </c>
      <c r="L144" s="93" t="s">
        <v>118</v>
      </c>
      <c r="M144" s="93"/>
      <c r="N144" s="93" t="s">
        <v>120</v>
      </c>
      <c r="O144" s="93" t="s">
        <v>186</v>
      </c>
      <c r="P144" s="93" t="s">
        <v>970</v>
      </c>
      <c r="Q144" s="93" t="s">
        <v>971</v>
      </c>
      <c r="R144" s="93" t="s">
        <v>972</v>
      </c>
      <c r="S144" s="93" t="s">
        <v>125</v>
      </c>
      <c r="T144" s="93" t="s">
        <v>126</v>
      </c>
      <c r="U144" s="93" t="s">
        <v>929</v>
      </c>
      <c r="V144" s="93" t="s">
        <v>128</v>
      </c>
      <c r="W144" s="93" t="s">
        <v>126</v>
      </c>
      <c r="X144" s="93" t="s">
        <v>126</v>
      </c>
    </row>
    <row r="145" ht="56.25" spans="1:24">
      <c r="A145" s="93" t="s">
        <v>973</v>
      </c>
      <c r="B145" s="93" t="s">
        <v>974</v>
      </c>
      <c r="C145" s="93" t="s">
        <v>975</v>
      </c>
      <c r="D145" s="93" t="s">
        <v>973</v>
      </c>
      <c r="E145" s="93" t="s">
        <v>518</v>
      </c>
      <c r="F145" s="93" t="s">
        <v>57</v>
      </c>
      <c r="G145" s="93" t="s">
        <v>57</v>
      </c>
      <c r="H145" s="93" t="s">
        <v>924</v>
      </c>
      <c r="I145" s="93" t="s">
        <v>925</v>
      </c>
      <c r="J145" s="93" t="s">
        <v>518</v>
      </c>
      <c r="K145" s="93" t="s">
        <v>117</v>
      </c>
      <c r="L145" s="93" t="s">
        <v>118</v>
      </c>
      <c r="M145" s="93"/>
      <c r="N145" s="93"/>
      <c r="O145" s="93" t="s">
        <v>186</v>
      </c>
      <c r="P145" s="93" t="s">
        <v>976</v>
      </c>
      <c r="Q145" s="93" t="s">
        <v>977</v>
      </c>
      <c r="R145" s="93" t="s">
        <v>978</v>
      </c>
      <c r="S145" s="93" t="s">
        <v>125</v>
      </c>
      <c r="T145" s="93" t="s">
        <v>126</v>
      </c>
      <c r="U145" s="93" t="s">
        <v>929</v>
      </c>
      <c r="V145" s="93" t="s">
        <v>128</v>
      </c>
      <c r="W145" s="93" t="s">
        <v>126</v>
      </c>
      <c r="X145" s="93" t="s">
        <v>126</v>
      </c>
    </row>
    <row r="146" ht="45" spans="1:24">
      <c r="A146" s="164" t="s">
        <v>979</v>
      </c>
      <c r="B146" s="93" t="s">
        <v>980</v>
      </c>
      <c r="C146" s="93" t="s">
        <v>981</v>
      </c>
      <c r="D146" s="93" t="s">
        <v>979</v>
      </c>
      <c r="E146" s="93">
        <v>4.35</v>
      </c>
      <c r="F146" s="93" t="s">
        <v>57</v>
      </c>
      <c r="G146" s="93" t="s">
        <v>57</v>
      </c>
      <c r="H146" s="93" t="s">
        <v>924</v>
      </c>
      <c r="I146" s="93" t="s">
        <v>925</v>
      </c>
      <c r="J146" s="93" t="s">
        <v>518</v>
      </c>
      <c r="K146" s="93" t="s">
        <v>117</v>
      </c>
      <c r="L146" s="93" t="s">
        <v>118</v>
      </c>
      <c r="M146" s="93"/>
      <c r="N146" s="93" t="s">
        <v>120</v>
      </c>
      <c r="O146" s="93" t="s">
        <v>186</v>
      </c>
      <c r="P146" s="93" t="s">
        <v>982</v>
      </c>
      <c r="Q146" s="93" t="s">
        <v>983</v>
      </c>
      <c r="R146" s="93" t="s">
        <v>984</v>
      </c>
      <c r="S146" s="93" t="s">
        <v>125</v>
      </c>
      <c r="T146" s="93" t="s">
        <v>126</v>
      </c>
      <c r="U146" s="93" t="s">
        <v>929</v>
      </c>
      <c r="V146" s="93" t="s">
        <v>128</v>
      </c>
      <c r="W146" s="93" t="s">
        <v>126</v>
      </c>
      <c r="X146" s="93" t="s">
        <v>126</v>
      </c>
    </row>
    <row r="147" ht="56.25" spans="1:24">
      <c r="A147" s="93" t="s">
        <v>985</v>
      </c>
      <c r="B147" s="93" t="s">
        <v>986</v>
      </c>
      <c r="C147" s="93" t="s">
        <v>987</v>
      </c>
      <c r="D147" s="93" t="s">
        <v>985</v>
      </c>
      <c r="E147" s="93" t="s">
        <v>518</v>
      </c>
      <c r="F147" s="93" t="s">
        <v>57</v>
      </c>
      <c r="G147" s="93" t="s">
        <v>57</v>
      </c>
      <c r="H147" s="93" t="s">
        <v>924</v>
      </c>
      <c r="I147" s="93" t="s">
        <v>925</v>
      </c>
      <c r="J147" s="93" t="s">
        <v>518</v>
      </c>
      <c r="K147" s="93" t="s">
        <v>117</v>
      </c>
      <c r="L147" s="93" t="s">
        <v>118</v>
      </c>
      <c r="M147" s="93"/>
      <c r="N147" s="93" t="s">
        <v>120</v>
      </c>
      <c r="O147" s="93" t="s">
        <v>186</v>
      </c>
      <c r="P147" s="93" t="s">
        <v>988</v>
      </c>
      <c r="Q147" s="93" t="s">
        <v>989</v>
      </c>
      <c r="R147" s="93" t="s">
        <v>990</v>
      </c>
      <c r="S147" s="93" t="s">
        <v>125</v>
      </c>
      <c r="T147" s="93" t="s">
        <v>126</v>
      </c>
      <c r="U147" s="93" t="s">
        <v>929</v>
      </c>
      <c r="V147" s="93" t="s">
        <v>128</v>
      </c>
      <c r="W147" s="93" t="s">
        <v>126</v>
      </c>
      <c r="X147" s="93" t="s">
        <v>126</v>
      </c>
    </row>
    <row r="148" ht="56.25" spans="1:24">
      <c r="A148" s="93" t="s">
        <v>991</v>
      </c>
      <c r="B148" s="93" t="s">
        <v>992</v>
      </c>
      <c r="C148" s="93" t="s">
        <v>993</v>
      </c>
      <c r="D148" s="93" t="s">
        <v>991</v>
      </c>
      <c r="E148" s="93" t="s">
        <v>518</v>
      </c>
      <c r="F148" s="93" t="s">
        <v>57</v>
      </c>
      <c r="G148" s="93" t="s">
        <v>57</v>
      </c>
      <c r="H148" s="93" t="s">
        <v>924</v>
      </c>
      <c r="I148" s="93" t="s">
        <v>925</v>
      </c>
      <c r="J148" s="93" t="s">
        <v>518</v>
      </c>
      <c r="K148" s="93" t="s">
        <v>117</v>
      </c>
      <c r="L148" s="93" t="s">
        <v>118</v>
      </c>
      <c r="M148" s="93"/>
      <c r="N148" s="93" t="s">
        <v>120</v>
      </c>
      <c r="O148" s="93" t="s">
        <v>186</v>
      </c>
      <c r="P148" s="93" t="s">
        <v>994</v>
      </c>
      <c r="Q148" s="93" t="s">
        <v>995</v>
      </c>
      <c r="R148" s="93" t="s">
        <v>996</v>
      </c>
      <c r="S148" s="93" t="s">
        <v>125</v>
      </c>
      <c r="T148" s="93" t="s">
        <v>126</v>
      </c>
      <c r="U148" s="93" t="s">
        <v>929</v>
      </c>
      <c r="V148" s="93" t="s">
        <v>128</v>
      </c>
      <c r="W148" s="93" t="s">
        <v>126</v>
      </c>
      <c r="X148" s="93" t="s">
        <v>126</v>
      </c>
    </row>
    <row r="149" ht="56.25" spans="1:24">
      <c r="A149" s="93" t="s">
        <v>997</v>
      </c>
      <c r="B149" s="93" t="s">
        <v>998</v>
      </c>
      <c r="C149" s="93" t="s">
        <v>999</v>
      </c>
      <c r="D149" s="93" t="s">
        <v>997</v>
      </c>
      <c r="E149" s="93" t="s">
        <v>518</v>
      </c>
      <c r="F149" s="93" t="s">
        <v>57</v>
      </c>
      <c r="G149" s="93" t="s">
        <v>57</v>
      </c>
      <c r="H149" s="93" t="s">
        <v>924</v>
      </c>
      <c r="I149" s="93" t="s">
        <v>925</v>
      </c>
      <c r="J149" s="93" t="s">
        <v>518</v>
      </c>
      <c r="K149" s="93" t="s">
        <v>117</v>
      </c>
      <c r="L149" s="93" t="s">
        <v>118</v>
      </c>
      <c r="M149" s="93"/>
      <c r="N149" s="93" t="s">
        <v>120</v>
      </c>
      <c r="O149" s="93" t="s">
        <v>186</v>
      </c>
      <c r="P149" s="93" t="s">
        <v>1000</v>
      </c>
      <c r="Q149" s="93" t="s">
        <v>1001</v>
      </c>
      <c r="R149" s="93" t="s">
        <v>1002</v>
      </c>
      <c r="S149" s="93" t="s">
        <v>125</v>
      </c>
      <c r="T149" s="93" t="s">
        <v>126</v>
      </c>
      <c r="U149" s="93" t="s">
        <v>929</v>
      </c>
      <c r="V149" s="93" t="s">
        <v>128</v>
      </c>
      <c r="W149" s="93" t="s">
        <v>126</v>
      </c>
      <c r="X149" s="93" t="s">
        <v>126</v>
      </c>
    </row>
    <row r="150" ht="56.25" spans="1:24">
      <c r="A150" s="93" t="s">
        <v>1003</v>
      </c>
      <c r="B150" s="93" t="s">
        <v>1004</v>
      </c>
      <c r="C150" s="93" t="s">
        <v>1005</v>
      </c>
      <c r="D150" s="93" t="s">
        <v>1003</v>
      </c>
      <c r="E150" s="93" t="s">
        <v>518</v>
      </c>
      <c r="F150" s="93" t="s">
        <v>57</v>
      </c>
      <c r="G150" s="93" t="s">
        <v>57</v>
      </c>
      <c r="H150" s="93" t="s">
        <v>924</v>
      </c>
      <c r="I150" s="93" t="s">
        <v>925</v>
      </c>
      <c r="J150" s="93" t="s">
        <v>518</v>
      </c>
      <c r="K150" s="93" t="s">
        <v>117</v>
      </c>
      <c r="L150" s="93" t="s">
        <v>118</v>
      </c>
      <c r="M150" s="93"/>
      <c r="N150" s="93" t="s">
        <v>120</v>
      </c>
      <c r="O150" s="93" t="s">
        <v>186</v>
      </c>
      <c r="P150" s="93" t="s">
        <v>1006</v>
      </c>
      <c r="Q150" s="93" t="s">
        <v>1007</v>
      </c>
      <c r="R150" s="93" t="s">
        <v>1008</v>
      </c>
      <c r="S150" s="93" t="s">
        <v>125</v>
      </c>
      <c r="T150" s="93" t="s">
        <v>126</v>
      </c>
      <c r="U150" s="93" t="s">
        <v>929</v>
      </c>
      <c r="V150" s="93" t="s">
        <v>128</v>
      </c>
      <c r="W150" s="93" t="s">
        <v>126</v>
      </c>
      <c r="X150" s="93" t="s">
        <v>126</v>
      </c>
    </row>
    <row r="151" ht="56.25" spans="1:24">
      <c r="A151" s="93" t="s">
        <v>1009</v>
      </c>
      <c r="B151" s="93" t="s">
        <v>1010</v>
      </c>
      <c r="C151" s="93" t="s">
        <v>1011</v>
      </c>
      <c r="D151" s="93" t="s">
        <v>1009</v>
      </c>
      <c r="E151" s="93" t="s">
        <v>518</v>
      </c>
      <c r="F151" s="93" t="s">
        <v>57</v>
      </c>
      <c r="G151" s="93" t="s">
        <v>57</v>
      </c>
      <c r="H151" s="93" t="s">
        <v>924</v>
      </c>
      <c r="I151" s="93" t="s">
        <v>925</v>
      </c>
      <c r="J151" s="93" t="s">
        <v>518</v>
      </c>
      <c r="K151" s="93" t="s">
        <v>117</v>
      </c>
      <c r="L151" s="93" t="s">
        <v>118</v>
      </c>
      <c r="M151" s="93"/>
      <c r="N151" s="93"/>
      <c r="O151" s="93" t="s">
        <v>186</v>
      </c>
      <c r="P151" s="93" t="s">
        <v>200</v>
      </c>
      <c r="Q151" s="93" t="s">
        <v>287</v>
      </c>
      <c r="R151" s="93" t="s">
        <v>1012</v>
      </c>
      <c r="S151" s="93" t="s">
        <v>125</v>
      </c>
      <c r="T151" s="93" t="s">
        <v>126</v>
      </c>
      <c r="U151" s="93" t="s">
        <v>929</v>
      </c>
      <c r="V151" s="93" t="s">
        <v>128</v>
      </c>
      <c r="W151" s="93" t="s">
        <v>126</v>
      </c>
      <c r="X151" s="93" t="s">
        <v>126</v>
      </c>
    </row>
    <row r="152" ht="56.25" spans="1:24">
      <c r="A152" s="93" t="s">
        <v>1013</v>
      </c>
      <c r="B152" s="93" t="s">
        <v>1014</v>
      </c>
      <c r="C152" s="93" t="s">
        <v>1015</v>
      </c>
      <c r="D152" s="93" t="s">
        <v>1013</v>
      </c>
      <c r="E152" s="93" t="s">
        <v>518</v>
      </c>
      <c r="F152" s="93" t="s">
        <v>57</v>
      </c>
      <c r="G152" s="93" t="s">
        <v>57</v>
      </c>
      <c r="H152" s="93" t="s">
        <v>924</v>
      </c>
      <c r="I152" s="93" t="s">
        <v>925</v>
      </c>
      <c r="J152" s="93" t="s">
        <v>518</v>
      </c>
      <c r="K152" s="93" t="s">
        <v>117</v>
      </c>
      <c r="L152" s="93" t="s">
        <v>118</v>
      </c>
      <c r="M152" s="93"/>
      <c r="N152" s="93" t="s">
        <v>120</v>
      </c>
      <c r="O152" s="93" t="s">
        <v>578</v>
      </c>
      <c r="P152" s="93" t="s">
        <v>218</v>
      </c>
      <c r="Q152" s="93" t="s">
        <v>219</v>
      </c>
      <c r="R152" s="93" t="s">
        <v>1016</v>
      </c>
      <c r="S152" s="93" t="s">
        <v>125</v>
      </c>
      <c r="T152" s="93" t="s">
        <v>126</v>
      </c>
      <c r="U152" s="93" t="s">
        <v>929</v>
      </c>
      <c r="V152" s="93" t="s">
        <v>128</v>
      </c>
      <c r="W152" s="93" t="s">
        <v>126</v>
      </c>
      <c r="X152" s="93" t="s">
        <v>126</v>
      </c>
    </row>
    <row r="153" ht="45" spans="1:24">
      <c r="A153" s="93" t="s">
        <v>1017</v>
      </c>
      <c r="B153" s="93" t="s">
        <v>1018</v>
      </c>
      <c r="C153" s="93" t="s">
        <v>1019</v>
      </c>
      <c r="D153" s="93" t="s">
        <v>1017</v>
      </c>
      <c r="E153" s="93" t="s">
        <v>518</v>
      </c>
      <c r="F153" s="93" t="s">
        <v>57</v>
      </c>
      <c r="G153" s="93" t="s">
        <v>57</v>
      </c>
      <c r="H153" s="93" t="s">
        <v>924</v>
      </c>
      <c r="I153" s="93" t="s">
        <v>925</v>
      </c>
      <c r="J153" s="93" t="s">
        <v>518</v>
      </c>
      <c r="K153" s="93" t="s">
        <v>117</v>
      </c>
      <c r="L153" s="93" t="s">
        <v>118</v>
      </c>
      <c r="M153" s="93"/>
      <c r="N153" s="93"/>
      <c r="O153" s="93" t="s">
        <v>186</v>
      </c>
      <c r="P153" s="93" t="s">
        <v>512</v>
      </c>
      <c r="Q153" s="93" t="s">
        <v>1020</v>
      </c>
      <c r="R153" s="93" t="s">
        <v>1021</v>
      </c>
      <c r="S153" s="93" t="s">
        <v>125</v>
      </c>
      <c r="T153" s="93" t="s">
        <v>126</v>
      </c>
      <c r="U153" s="93" t="s">
        <v>929</v>
      </c>
      <c r="V153" s="93" t="s">
        <v>128</v>
      </c>
      <c r="W153" s="93" t="s">
        <v>126</v>
      </c>
      <c r="X153" s="93" t="s">
        <v>126</v>
      </c>
    </row>
    <row r="154" ht="56.25" spans="1:24">
      <c r="A154" s="93" t="s">
        <v>1022</v>
      </c>
      <c r="B154" s="93" t="s">
        <v>1023</v>
      </c>
      <c r="C154" s="93" t="s">
        <v>1024</v>
      </c>
      <c r="D154" s="93" t="s">
        <v>1022</v>
      </c>
      <c r="E154" s="93" t="s">
        <v>518</v>
      </c>
      <c r="F154" s="93" t="s">
        <v>57</v>
      </c>
      <c r="G154" s="93" t="s">
        <v>57</v>
      </c>
      <c r="H154" s="93" t="s">
        <v>924</v>
      </c>
      <c r="I154" s="93" t="s">
        <v>925</v>
      </c>
      <c r="J154" s="93" t="s">
        <v>518</v>
      </c>
      <c r="K154" s="93" t="s">
        <v>117</v>
      </c>
      <c r="L154" s="93" t="s">
        <v>118</v>
      </c>
      <c r="M154" s="93"/>
      <c r="N154" s="93" t="s">
        <v>120</v>
      </c>
      <c r="O154" s="93" t="s">
        <v>186</v>
      </c>
      <c r="P154" s="93" t="s">
        <v>1025</v>
      </c>
      <c r="Q154" s="93" t="s">
        <v>1026</v>
      </c>
      <c r="R154" s="93" t="s">
        <v>1027</v>
      </c>
      <c r="S154" s="93" t="s">
        <v>125</v>
      </c>
      <c r="T154" s="93" t="s">
        <v>126</v>
      </c>
      <c r="U154" s="93" t="s">
        <v>929</v>
      </c>
      <c r="V154" s="93" t="s">
        <v>128</v>
      </c>
      <c r="W154" s="93" t="s">
        <v>126</v>
      </c>
      <c r="X154" s="93" t="s">
        <v>126</v>
      </c>
    </row>
    <row r="155" ht="56.25" spans="1:24">
      <c r="A155" s="93" t="s">
        <v>1028</v>
      </c>
      <c r="B155" s="93" t="s">
        <v>1029</v>
      </c>
      <c r="C155" s="93" t="s">
        <v>1030</v>
      </c>
      <c r="D155" s="93" t="s">
        <v>1028</v>
      </c>
      <c r="E155" s="93" t="s">
        <v>518</v>
      </c>
      <c r="F155" s="93" t="s">
        <v>57</v>
      </c>
      <c r="G155" s="93" t="s">
        <v>57</v>
      </c>
      <c r="H155" s="93" t="s">
        <v>924</v>
      </c>
      <c r="I155" s="93" t="s">
        <v>925</v>
      </c>
      <c r="J155" s="93" t="s">
        <v>518</v>
      </c>
      <c r="K155" s="93" t="s">
        <v>117</v>
      </c>
      <c r="L155" s="93" t="s">
        <v>118</v>
      </c>
      <c r="M155" s="93"/>
      <c r="N155" s="93" t="s">
        <v>120</v>
      </c>
      <c r="O155" s="93" t="s">
        <v>186</v>
      </c>
      <c r="P155" s="93" t="s">
        <v>867</v>
      </c>
      <c r="Q155" s="93" t="s">
        <v>1031</v>
      </c>
      <c r="R155" s="93" t="s">
        <v>1032</v>
      </c>
      <c r="S155" s="93" t="s">
        <v>125</v>
      </c>
      <c r="T155" s="93" t="s">
        <v>126</v>
      </c>
      <c r="U155" s="93" t="s">
        <v>929</v>
      </c>
      <c r="V155" s="93" t="s">
        <v>128</v>
      </c>
      <c r="W155" s="93" t="s">
        <v>126</v>
      </c>
      <c r="X155" s="93" t="s">
        <v>126</v>
      </c>
    </row>
    <row r="156" ht="45" spans="1:24">
      <c r="A156" s="164" t="s">
        <v>1033</v>
      </c>
      <c r="B156" s="93" t="s">
        <v>1034</v>
      </c>
      <c r="C156" s="93" t="s">
        <v>1035</v>
      </c>
      <c r="D156" s="93" t="s">
        <v>1033</v>
      </c>
      <c r="E156" s="93">
        <v>4.35</v>
      </c>
      <c r="F156" s="93" t="s">
        <v>57</v>
      </c>
      <c r="G156" s="93" t="s">
        <v>57</v>
      </c>
      <c r="H156" s="93" t="s">
        <v>924</v>
      </c>
      <c r="I156" s="93" t="s">
        <v>925</v>
      </c>
      <c r="J156" s="93" t="s">
        <v>518</v>
      </c>
      <c r="K156" s="93" t="s">
        <v>117</v>
      </c>
      <c r="L156" s="93" t="s">
        <v>118</v>
      </c>
      <c r="M156" s="93"/>
      <c r="N156" s="93" t="s">
        <v>120</v>
      </c>
      <c r="O156" s="93" t="s">
        <v>186</v>
      </c>
      <c r="P156" s="93" t="s">
        <v>496</v>
      </c>
      <c r="Q156" s="93" t="s">
        <v>497</v>
      </c>
      <c r="R156" s="93" t="s">
        <v>1036</v>
      </c>
      <c r="S156" s="93" t="s">
        <v>125</v>
      </c>
      <c r="T156" s="93" t="s">
        <v>126</v>
      </c>
      <c r="U156" s="93" t="s">
        <v>929</v>
      </c>
      <c r="V156" s="93" t="s">
        <v>128</v>
      </c>
      <c r="W156" s="93" t="s">
        <v>126</v>
      </c>
      <c r="X156" s="93" t="s">
        <v>126</v>
      </c>
    </row>
    <row r="157" ht="45" spans="1:24">
      <c r="A157" s="93" t="s">
        <v>1037</v>
      </c>
      <c r="B157" s="93" t="s">
        <v>1038</v>
      </c>
      <c r="C157" s="93" t="s">
        <v>1039</v>
      </c>
      <c r="D157" s="93" t="s">
        <v>1037</v>
      </c>
      <c r="E157" s="93" t="s">
        <v>518</v>
      </c>
      <c r="F157" s="93" t="s">
        <v>57</v>
      </c>
      <c r="G157" s="93" t="s">
        <v>57</v>
      </c>
      <c r="H157" s="93" t="s">
        <v>924</v>
      </c>
      <c r="I157" s="93" t="s">
        <v>925</v>
      </c>
      <c r="J157" s="93" t="s">
        <v>518</v>
      </c>
      <c r="K157" s="93" t="s">
        <v>117</v>
      </c>
      <c r="L157" s="93" t="s">
        <v>118</v>
      </c>
      <c r="M157" s="93"/>
      <c r="N157" s="93"/>
      <c r="O157" s="93" t="s">
        <v>186</v>
      </c>
      <c r="P157" s="93" t="s">
        <v>371</v>
      </c>
      <c r="Q157" s="93" t="s">
        <v>1040</v>
      </c>
      <c r="R157" s="93" t="s">
        <v>1041</v>
      </c>
      <c r="S157" s="93" t="s">
        <v>125</v>
      </c>
      <c r="T157" s="93" t="s">
        <v>126</v>
      </c>
      <c r="U157" s="93" t="s">
        <v>929</v>
      </c>
      <c r="V157" s="93" t="s">
        <v>128</v>
      </c>
      <c r="W157" s="93" t="s">
        <v>126</v>
      </c>
      <c r="X157" s="93" t="s">
        <v>126</v>
      </c>
    </row>
    <row r="158" ht="56.25" spans="1:24">
      <c r="A158" s="93" t="s">
        <v>1042</v>
      </c>
      <c r="B158" s="93" t="s">
        <v>1043</v>
      </c>
      <c r="C158" s="93" t="s">
        <v>1044</v>
      </c>
      <c r="D158" s="93" t="s">
        <v>1042</v>
      </c>
      <c r="E158" s="93" t="s">
        <v>518</v>
      </c>
      <c r="F158" s="93" t="s">
        <v>57</v>
      </c>
      <c r="G158" s="93" t="s">
        <v>57</v>
      </c>
      <c r="H158" s="93" t="s">
        <v>924</v>
      </c>
      <c r="I158" s="93" t="s">
        <v>925</v>
      </c>
      <c r="J158" s="93" t="s">
        <v>518</v>
      </c>
      <c r="K158" s="93" t="s">
        <v>117</v>
      </c>
      <c r="L158" s="93" t="s">
        <v>118</v>
      </c>
      <c r="M158" s="93"/>
      <c r="N158" s="93"/>
      <c r="O158" s="93" t="s">
        <v>186</v>
      </c>
      <c r="P158" s="93" t="s">
        <v>1045</v>
      </c>
      <c r="Q158" s="93" t="s">
        <v>1046</v>
      </c>
      <c r="R158" s="93" t="s">
        <v>1047</v>
      </c>
      <c r="S158" s="93" t="s">
        <v>125</v>
      </c>
      <c r="T158" s="93" t="s">
        <v>126</v>
      </c>
      <c r="U158" s="93" t="s">
        <v>929</v>
      </c>
      <c r="V158" s="93" t="s">
        <v>128</v>
      </c>
      <c r="W158" s="93" t="s">
        <v>126</v>
      </c>
      <c r="X158" s="93" t="s">
        <v>126</v>
      </c>
    </row>
    <row r="159" ht="56.25" spans="1:24">
      <c r="A159" s="93" t="s">
        <v>1048</v>
      </c>
      <c r="B159" s="93" t="s">
        <v>1049</v>
      </c>
      <c r="C159" s="93" t="s">
        <v>1050</v>
      </c>
      <c r="D159" s="93" t="s">
        <v>1048</v>
      </c>
      <c r="E159" s="93" t="s">
        <v>518</v>
      </c>
      <c r="F159" s="93" t="s">
        <v>57</v>
      </c>
      <c r="G159" s="93" t="s">
        <v>57</v>
      </c>
      <c r="H159" s="93" t="s">
        <v>924</v>
      </c>
      <c r="I159" s="93" t="s">
        <v>925</v>
      </c>
      <c r="J159" s="93" t="s">
        <v>518</v>
      </c>
      <c r="K159" s="93" t="s">
        <v>117</v>
      </c>
      <c r="L159" s="93" t="s">
        <v>118</v>
      </c>
      <c r="M159" s="93"/>
      <c r="N159" s="93" t="s">
        <v>120</v>
      </c>
      <c r="O159" s="93" t="s">
        <v>186</v>
      </c>
      <c r="P159" s="93" t="s">
        <v>1051</v>
      </c>
      <c r="Q159" s="93" t="s">
        <v>1052</v>
      </c>
      <c r="R159" s="93" t="s">
        <v>1053</v>
      </c>
      <c r="S159" s="93" t="s">
        <v>125</v>
      </c>
      <c r="T159" s="93" t="s">
        <v>126</v>
      </c>
      <c r="U159" s="93" t="s">
        <v>929</v>
      </c>
      <c r="V159" s="93" t="s">
        <v>128</v>
      </c>
      <c r="W159" s="93" t="s">
        <v>126</v>
      </c>
      <c r="X159" s="93" t="s">
        <v>126</v>
      </c>
    </row>
    <row r="160" ht="56.25" spans="1:24">
      <c r="A160" s="93" t="s">
        <v>1054</v>
      </c>
      <c r="B160" s="93" t="s">
        <v>1055</v>
      </c>
      <c r="C160" s="93" t="s">
        <v>1056</v>
      </c>
      <c r="D160" s="93" t="s">
        <v>1054</v>
      </c>
      <c r="E160" s="93" t="s">
        <v>518</v>
      </c>
      <c r="F160" s="93" t="s">
        <v>57</v>
      </c>
      <c r="G160" s="93" t="s">
        <v>57</v>
      </c>
      <c r="H160" s="93" t="s">
        <v>924</v>
      </c>
      <c r="I160" s="93" t="s">
        <v>925</v>
      </c>
      <c r="J160" s="93" t="s">
        <v>518</v>
      </c>
      <c r="K160" s="93" t="s">
        <v>117</v>
      </c>
      <c r="L160" s="93" t="s">
        <v>118</v>
      </c>
      <c r="M160" s="93"/>
      <c r="N160" s="93" t="s">
        <v>120</v>
      </c>
      <c r="O160" s="93" t="s">
        <v>186</v>
      </c>
      <c r="P160" s="93" t="s">
        <v>948</v>
      </c>
      <c r="Q160" s="93" t="s">
        <v>949</v>
      </c>
      <c r="R160" s="93" t="s">
        <v>1057</v>
      </c>
      <c r="S160" s="93" t="s">
        <v>125</v>
      </c>
      <c r="T160" s="93" t="s">
        <v>126</v>
      </c>
      <c r="U160" s="93" t="s">
        <v>929</v>
      </c>
      <c r="V160" s="93" t="s">
        <v>128</v>
      </c>
      <c r="W160" s="93" t="s">
        <v>126</v>
      </c>
      <c r="X160" s="93" t="s">
        <v>126</v>
      </c>
    </row>
    <row r="161" ht="56.25" spans="1:24">
      <c r="A161" s="93" t="s">
        <v>1058</v>
      </c>
      <c r="B161" s="93" t="s">
        <v>1059</v>
      </c>
      <c r="C161" s="93" t="s">
        <v>1060</v>
      </c>
      <c r="D161" s="93" t="s">
        <v>1058</v>
      </c>
      <c r="E161" s="93" t="s">
        <v>518</v>
      </c>
      <c r="F161" s="93" t="s">
        <v>57</v>
      </c>
      <c r="G161" s="93" t="s">
        <v>57</v>
      </c>
      <c r="H161" s="93" t="s">
        <v>924</v>
      </c>
      <c r="I161" s="93" t="s">
        <v>925</v>
      </c>
      <c r="J161" s="93" t="s">
        <v>518</v>
      </c>
      <c r="K161" s="93" t="s">
        <v>117</v>
      </c>
      <c r="L161" s="93" t="s">
        <v>118</v>
      </c>
      <c r="M161" s="93"/>
      <c r="N161" s="93" t="s">
        <v>120</v>
      </c>
      <c r="O161" s="93" t="s">
        <v>186</v>
      </c>
      <c r="P161" s="93" t="s">
        <v>1061</v>
      </c>
      <c r="Q161" s="93" t="s">
        <v>1062</v>
      </c>
      <c r="R161" s="93" t="s">
        <v>1063</v>
      </c>
      <c r="S161" s="93" t="s">
        <v>125</v>
      </c>
      <c r="T161" s="93" t="s">
        <v>126</v>
      </c>
      <c r="U161" s="93" t="s">
        <v>929</v>
      </c>
      <c r="V161" s="93" t="s">
        <v>128</v>
      </c>
      <c r="W161" s="93" t="s">
        <v>126</v>
      </c>
      <c r="X161" s="93" t="s">
        <v>126</v>
      </c>
    </row>
    <row r="162" ht="56.25" spans="1:24">
      <c r="A162" s="93" t="s">
        <v>1064</v>
      </c>
      <c r="B162" s="93" t="s">
        <v>1065</v>
      </c>
      <c r="C162" s="93" t="s">
        <v>1066</v>
      </c>
      <c r="D162" s="93" t="s">
        <v>1064</v>
      </c>
      <c r="E162" s="93" t="s">
        <v>518</v>
      </c>
      <c r="F162" s="93" t="s">
        <v>57</v>
      </c>
      <c r="G162" s="93" t="s">
        <v>57</v>
      </c>
      <c r="H162" s="93" t="s">
        <v>924</v>
      </c>
      <c r="I162" s="93" t="s">
        <v>925</v>
      </c>
      <c r="J162" s="93" t="s">
        <v>518</v>
      </c>
      <c r="K162" s="93" t="s">
        <v>117</v>
      </c>
      <c r="L162" s="93" t="s">
        <v>118</v>
      </c>
      <c r="M162" s="93"/>
      <c r="N162" s="93" t="s">
        <v>120</v>
      </c>
      <c r="O162" s="93" t="s">
        <v>186</v>
      </c>
      <c r="P162" s="93" t="s">
        <v>1025</v>
      </c>
      <c r="Q162" s="93" t="s">
        <v>1067</v>
      </c>
      <c r="R162" s="93" t="s">
        <v>1068</v>
      </c>
      <c r="S162" s="93" t="s">
        <v>125</v>
      </c>
      <c r="T162" s="93" t="s">
        <v>126</v>
      </c>
      <c r="U162" s="93" t="s">
        <v>929</v>
      </c>
      <c r="V162" s="93" t="s">
        <v>128</v>
      </c>
      <c r="W162" s="93" t="s">
        <v>126</v>
      </c>
      <c r="X162" s="93" t="s">
        <v>126</v>
      </c>
    </row>
    <row r="163" ht="45" spans="1:24">
      <c r="A163" s="93" t="s">
        <v>1069</v>
      </c>
      <c r="B163" s="93" t="s">
        <v>1070</v>
      </c>
      <c r="C163" s="93" t="s">
        <v>1071</v>
      </c>
      <c r="D163" s="93" t="s">
        <v>1069</v>
      </c>
      <c r="E163" s="93" t="s">
        <v>518</v>
      </c>
      <c r="F163" s="93" t="s">
        <v>57</v>
      </c>
      <c r="G163" s="93" t="s">
        <v>57</v>
      </c>
      <c r="H163" s="93" t="s">
        <v>924</v>
      </c>
      <c r="I163" s="93" t="s">
        <v>925</v>
      </c>
      <c r="J163" s="93" t="s">
        <v>518</v>
      </c>
      <c r="K163" s="93" t="s">
        <v>117</v>
      </c>
      <c r="L163" s="93" t="s">
        <v>118</v>
      </c>
      <c r="M163" s="93"/>
      <c r="N163" s="93" t="s">
        <v>120</v>
      </c>
      <c r="O163" s="93" t="s">
        <v>186</v>
      </c>
      <c r="P163" s="93" t="s">
        <v>1072</v>
      </c>
      <c r="Q163" s="93" t="s">
        <v>1073</v>
      </c>
      <c r="R163" s="93" t="s">
        <v>1074</v>
      </c>
      <c r="S163" s="93" t="s">
        <v>125</v>
      </c>
      <c r="T163" s="93" t="s">
        <v>126</v>
      </c>
      <c r="U163" s="93" t="s">
        <v>929</v>
      </c>
      <c r="V163" s="93" t="s">
        <v>128</v>
      </c>
      <c r="W163" s="93" t="s">
        <v>126</v>
      </c>
      <c r="X163" s="93" t="s">
        <v>126</v>
      </c>
    </row>
    <row r="164" ht="56.25" spans="1:24">
      <c r="A164" s="93" t="s">
        <v>1075</v>
      </c>
      <c r="B164" s="93" t="s">
        <v>1076</v>
      </c>
      <c r="C164" s="93" t="s">
        <v>1077</v>
      </c>
      <c r="D164" s="93" t="s">
        <v>1075</v>
      </c>
      <c r="E164" s="93" t="s">
        <v>518</v>
      </c>
      <c r="F164" s="93" t="s">
        <v>57</v>
      </c>
      <c r="G164" s="93" t="s">
        <v>57</v>
      </c>
      <c r="H164" s="93" t="s">
        <v>924</v>
      </c>
      <c r="I164" s="93" t="s">
        <v>925</v>
      </c>
      <c r="J164" s="93" t="s">
        <v>518</v>
      </c>
      <c r="K164" s="93" t="s">
        <v>117</v>
      </c>
      <c r="L164" s="93" t="s">
        <v>118</v>
      </c>
      <c r="M164" s="93"/>
      <c r="N164" s="93"/>
      <c r="O164" s="93" t="s">
        <v>186</v>
      </c>
      <c r="P164" s="93" t="s">
        <v>344</v>
      </c>
      <c r="Q164" s="93" t="s">
        <v>1078</v>
      </c>
      <c r="R164" s="93" t="s">
        <v>1079</v>
      </c>
      <c r="S164" s="93" t="s">
        <v>125</v>
      </c>
      <c r="T164" s="93" t="s">
        <v>126</v>
      </c>
      <c r="U164" s="93" t="s">
        <v>929</v>
      </c>
      <c r="V164" s="93" t="s">
        <v>128</v>
      </c>
      <c r="W164" s="93" t="s">
        <v>126</v>
      </c>
      <c r="X164" s="93" t="s">
        <v>126</v>
      </c>
    </row>
    <row r="165" ht="56.25" spans="1:24">
      <c r="A165" s="93" t="s">
        <v>1080</v>
      </c>
      <c r="B165" s="93" t="s">
        <v>1081</v>
      </c>
      <c r="C165" s="93" t="s">
        <v>1082</v>
      </c>
      <c r="D165" s="93" t="s">
        <v>1080</v>
      </c>
      <c r="E165" s="93" t="s">
        <v>518</v>
      </c>
      <c r="F165" s="93" t="s">
        <v>57</v>
      </c>
      <c r="G165" s="93" t="s">
        <v>57</v>
      </c>
      <c r="H165" s="93" t="s">
        <v>924</v>
      </c>
      <c r="I165" s="93" t="s">
        <v>925</v>
      </c>
      <c r="J165" s="93" t="s">
        <v>518</v>
      </c>
      <c r="K165" s="93" t="s">
        <v>117</v>
      </c>
      <c r="L165" s="93" t="s">
        <v>118</v>
      </c>
      <c r="M165" s="93"/>
      <c r="N165" s="93"/>
      <c r="O165" s="93" t="s">
        <v>186</v>
      </c>
      <c r="P165" s="93" t="s">
        <v>1083</v>
      </c>
      <c r="Q165" s="93" t="s">
        <v>1084</v>
      </c>
      <c r="R165" s="93" t="s">
        <v>1085</v>
      </c>
      <c r="S165" s="93" t="s">
        <v>125</v>
      </c>
      <c r="T165" s="93" t="s">
        <v>126</v>
      </c>
      <c r="U165" s="93" t="s">
        <v>929</v>
      </c>
      <c r="V165" s="93" t="s">
        <v>128</v>
      </c>
      <c r="W165" s="93" t="s">
        <v>126</v>
      </c>
      <c r="X165" s="93" t="s">
        <v>126</v>
      </c>
    </row>
    <row r="166" ht="56.25" spans="1:24">
      <c r="A166" s="164" t="s">
        <v>1086</v>
      </c>
      <c r="B166" s="93" t="s">
        <v>1087</v>
      </c>
      <c r="C166" s="93" t="s">
        <v>1088</v>
      </c>
      <c r="D166" s="93" t="s">
        <v>1086</v>
      </c>
      <c r="E166" s="93">
        <v>4.35</v>
      </c>
      <c r="F166" s="93" t="s">
        <v>57</v>
      </c>
      <c r="G166" s="93" t="s">
        <v>57</v>
      </c>
      <c r="H166" s="93" t="s">
        <v>924</v>
      </c>
      <c r="I166" s="93" t="s">
        <v>925</v>
      </c>
      <c r="J166" s="93" t="s">
        <v>518</v>
      </c>
      <c r="K166" s="93" t="s">
        <v>117</v>
      </c>
      <c r="L166" s="93" t="s">
        <v>118</v>
      </c>
      <c r="M166" s="93"/>
      <c r="N166" s="93" t="s">
        <v>120</v>
      </c>
      <c r="O166" s="93" t="s">
        <v>186</v>
      </c>
      <c r="P166" s="93" t="s">
        <v>579</v>
      </c>
      <c r="Q166" s="93" t="s">
        <v>1089</v>
      </c>
      <c r="R166" s="93" t="s">
        <v>1090</v>
      </c>
      <c r="S166" s="93" t="s">
        <v>125</v>
      </c>
      <c r="T166" s="93" t="s">
        <v>126</v>
      </c>
      <c r="U166" s="93" t="s">
        <v>929</v>
      </c>
      <c r="V166" s="93" t="s">
        <v>128</v>
      </c>
      <c r="W166" s="93" t="s">
        <v>126</v>
      </c>
      <c r="X166" s="93" t="s">
        <v>126</v>
      </c>
    </row>
    <row r="167" ht="45" spans="1:24">
      <c r="A167" s="93" t="s">
        <v>1091</v>
      </c>
      <c r="B167" s="93" t="s">
        <v>1092</v>
      </c>
      <c r="C167" s="93" t="s">
        <v>1093</v>
      </c>
      <c r="D167" s="93" t="s">
        <v>1091</v>
      </c>
      <c r="E167" s="93" t="s">
        <v>518</v>
      </c>
      <c r="F167" s="93" t="s">
        <v>57</v>
      </c>
      <c r="G167" s="93" t="s">
        <v>57</v>
      </c>
      <c r="H167" s="93" t="s">
        <v>1094</v>
      </c>
      <c r="I167" s="93" t="s">
        <v>1095</v>
      </c>
      <c r="J167" s="93" t="s">
        <v>518</v>
      </c>
      <c r="K167" s="93" t="s">
        <v>117</v>
      </c>
      <c r="L167" s="93" t="s">
        <v>118</v>
      </c>
      <c r="M167" s="93"/>
      <c r="N167" s="93" t="s">
        <v>120</v>
      </c>
      <c r="O167" s="93" t="s">
        <v>186</v>
      </c>
      <c r="P167" s="93" t="s">
        <v>1096</v>
      </c>
      <c r="Q167" s="93" t="s">
        <v>1097</v>
      </c>
      <c r="R167" s="93" t="s">
        <v>1098</v>
      </c>
      <c r="S167" s="93" t="s">
        <v>125</v>
      </c>
      <c r="T167" s="93" t="s">
        <v>126</v>
      </c>
      <c r="U167" s="93" t="s">
        <v>1099</v>
      </c>
      <c r="V167" s="93" t="s">
        <v>128</v>
      </c>
      <c r="W167" s="93" t="s">
        <v>126</v>
      </c>
      <c r="X167" s="93" t="s">
        <v>126</v>
      </c>
    </row>
    <row r="168" ht="56.25" spans="1:24">
      <c r="A168" s="93" t="s">
        <v>1100</v>
      </c>
      <c r="B168" s="93" t="s">
        <v>1101</v>
      </c>
      <c r="C168" s="93" t="s">
        <v>1102</v>
      </c>
      <c r="D168" s="93" t="s">
        <v>1100</v>
      </c>
      <c r="E168" s="93" t="s">
        <v>518</v>
      </c>
      <c r="F168" s="93" t="s">
        <v>57</v>
      </c>
      <c r="G168" s="93" t="s">
        <v>57</v>
      </c>
      <c r="H168" s="93" t="s">
        <v>1094</v>
      </c>
      <c r="I168" s="93" t="s">
        <v>1095</v>
      </c>
      <c r="J168" s="93" t="s">
        <v>518</v>
      </c>
      <c r="K168" s="93" t="s">
        <v>117</v>
      </c>
      <c r="L168" s="93" t="s">
        <v>118</v>
      </c>
      <c r="M168" s="93"/>
      <c r="N168" s="93" t="s">
        <v>120</v>
      </c>
      <c r="O168" s="93" t="s">
        <v>186</v>
      </c>
      <c r="P168" s="93" t="s">
        <v>736</v>
      </c>
      <c r="Q168" s="93" t="s">
        <v>1103</v>
      </c>
      <c r="R168" s="93" t="s">
        <v>1104</v>
      </c>
      <c r="S168" s="93" t="s">
        <v>125</v>
      </c>
      <c r="T168" s="93" t="s">
        <v>126</v>
      </c>
      <c r="U168" s="93" t="s">
        <v>1099</v>
      </c>
      <c r="V168" s="93" t="s">
        <v>128</v>
      </c>
      <c r="W168" s="93" t="s">
        <v>126</v>
      </c>
      <c r="X168" s="93" t="s">
        <v>126</v>
      </c>
    </row>
    <row r="169" ht="56.25" spans="1:24">
      <c r="A169" s="164" t="s">
        <v>1105</v>
      </c>
      <c r="B169" s="93" t="s">
        <v>1106</v>
      </c>
      <c r="C169" s="93" t="s">
        <v>1107</v>
      </c>
      <c r="D169" s="93" t="s">
        <v>1105</v>
      </c>
      <c r="E169" s="93">
        <v>4.35</v>
      </c>
      <c r="F169" s="93" t="s">
        <v>57</v>
      </c>
      <c r="G169" s="93" t="s">
        <v>57</v>
      </c>
      <c r="H169" s="93" t="s">
        <v>1094</v>
      </c>
      <c r="I169" s="93" t="s">
        <v>1095</v>
      </c>
      <c r="J169" s="93" t="s">
        <v>518</v>
      </c>
      <c r="K169" s="93" t="s">
        <v>117</v>
      </c>
      <c r="L169" s="93" t="s">
        <v>118</v>
      </c>
      <c r="M169" s="93"/>
      <c r="N169" s="93" t="s">
        <v>120</v>
      </c>
      <c r="O169" s="93" t="s">
        <v>186</v>
      </c>
      <c r="P169" s="93" t="s">
        <v>1108</v>
      </c>
      <c r="Q169" s="93" t="s">
        <v>1109</v>
      </c>
      <c r="R169" s="93" t="s">
        <v>1110</v>
      </c>
      <c r="S169" s="93" t="s">
        <v>125</v>
      </c>
      <c r="T169" s="93" t="s">
        <v>126</v>
      </c>
      <c r="U169" s="93" t="s">
        <v>1099</v>
      </c>
      <c r="V169" s="93" t="s">
        <v>128</v>
      </c>
      <c r="W169" s="93" t="s">
        <v>126</v>
      </c>
      <c r="X169" s="93" t="s">
        <v>126</v>
      </c>
    </row>
    <row r="170" ht="56.25" spans="1:24">
      <c r="A170" s="93" t="s">
        <v>1111</v>
      </c>
      <c r="B170" s="93" t="s">
        <v>1112</v>
      </c>
      <c r="C170" s="93" t="s">
        <v>1113</v>
      </c>
      <c r="D170" s="93" t="s">
        <v>1111</v>
      </c>
      <c r="E170" s="93" t="s">
        <v>518</v>
      </c>
      <c r="F170" s="93" t="s">
        <v>57</v>
      </c>
      <c r="G170" s="93" t="s">
        <v>57</v>
      </c>
      <c r="H170" s="93" t="s">
        <v>1094</v>
      </c>
      <c r="I170" s="93" t="s">
        <v>1095</v>
      </c>
      <c r="J170" s="93" t="s">
        <v>518</v>
      </c>
      <c r="K170" s="93" t="s">
        <v>117</v>
      </c>
      <c r="L170" s="93" t="s">
        <v>118</v>
      </c>
      <c r="M170" s="93"/>
      <c r="N170" s="93" t="s">
        <v>120</v>
      </c>
      <c r="O170" s="93" t="s">
        <v>186</v>
      </c>
      <c r="P170" s="93" t="s">
        <v>753</v>
      </c>
      <c r="Q170" s="93" t="s">
        <v>1114</v>
      </c>
      <c r="R170" s="93" t="s">
        <v>1115</v>
      </c>
      <c r="S170" s="93" t="s">
        <v>125</v>
      </c>
      <c r="T170" s="93" t="s">
        <v>126</v>
      </c>
      <c r="U170" s="93" t="s">
        <v>1099</v>
      </c>
      <c r="V170" s="93" t="s">
        <v>128</v>
      </c>
      <c r="W170" s="93" t="s">
        <v>126</v>
      </c>
      <c r="X170" s="93" t="s">
        <v>126</v>
      </c>
    </row>
    <row r="171" ht="56.25" spans="1:24">
      <c r="A171" s="93" t="s">
        <v>1116</v>
      </c>
      <c r="B171" s="93" t="s">
        <v>1117</v>
      </c>
      <c r="C171" s="93" t="s">
        <v>1118</v>
      </c>
      <c r="D171" s="93" t="s">
        <v>1116</v>
      </c>
      <c r="E171" s="93" t="s">
        <v>518</v>
      </c>
      <c r="F171" s="93" t="s">
        <v>57</v>
      </c>
      <c r="G171" s="93" t="s">
        <v>57</v>
      </c>
      <c r="H171" s="93" t="s">
        <v>1094</v>
      </c>
      <c r="I171" s="93" t="s">
        <v>1095</v>
      </c>
      <c r="J171" s="93" t="s">
        <v>518</v>
      </c>
      <c r="K171" s="93" t="s">
        <v>117</v>
      </c>
      <c r="L171" s="93" t="s">
        <v>118</v>
      </c>
      <c r="M171" s="93"/>
      <c r="N171" s="93" t="s">
        <v>120</v>
      </c>
      <c r="O171" s="93" t="s">
        <v>186</v>
      </c>
      <c r="P171" s="93" t="s">
        <v>148</v>
      </c>
      <c r="Q171" s="93" t="s">
        <v>149</v>
      </c>
      <c r="R171" s="93" t="s">
        <v>1119</v>
      </c>
      <c r="S171" s="93" t="s">
        <v>125</v>
      </c>
      <c r="T171" s="93" t="s">
        <v>126</v>
      </c>
      <c r="U171" s="93" t="s">
        <v>1099</v>
      </c>
      <c r="V171" s="93" t="s">
        <v>128</v>
      </c>
      <c r="W171" s="93" t="s">
        <v>126</v>
      </c>
      <c r="X171" s="93" t="s">
        <v>126</v>
      </c>
    </row>
    <row r="172" ht="56.25" spans="1:24">
      <c r="A172" s="93" t="s">
        <v>1120</v>
      </c>
      <c r="B172" s="93" t="s">
        <v>1121</v>
      </c>
      <c r="C172" s="93" t="s">
        <v>1122</v>
      </c>
      <c r="D172" s="93" t="s">
        <v>1120</v>
      </c>
      <c r="E172" s="93" t="s">
        <v>518</v>
      </c>
      <c r="F172" s="93" t="s">
        <v>57</v>
      </c>
      <c r="G172" s="93" t="s">
        <v>57</v>
      </c>
      <c r="H172" s="93" t="s">
        <v>1123</v>
      </c>
      <c r="I172" s="93" t="s">
        <v>1124</v>
      </c>
      <c r="J172" s="93" t="s">
        <v>518</v>
      </c>
      <c r="K172" s="93" t="s">
        <v>117</v>
      </c>
      <c r="L172" s="93" t="s">
        <v>118</v>
      </c>
      <c r="M172" s="93"/>
      <c r="N172" s="93"/>
      <c r="O172" s="93" t="s">
        <v>578</v>
      </c>
      <c r="P172" s="93" t="s">
        <v>1125</v>
      </c>
      <c r="Q172" s="93" t="s">
        <v>1126</v>
      </c>
      <c r="R172" s="93" t="s">
        <v>1127</v>
      </c>
      <c r="S172" s="93" t="s">
        <v>125</v>
      </c>
      <c r="T172" s="93" t="s">
        <v>126</v>
      </c>
      <c r="U172" s="93" t="s">
        <v>1128</v>
      </c>
      <c r="V172" s="93" t="s">
        <v>128</v>
      </c>
      <c r="W172" s="93" t="s">
        <v>126</v>
      </c>
      <c r="X172" s="93" t="s">
        <v>126</v>
      </c>
    </row>
    <row r="173" ht="45" spans="1:24">
      <c r="A173" s="93" t="s">
        <v>1129</v>
      </c>
      <c r="B173" s="93" t="s">
        <v>1130</v>
      </c>
      <c r="C173" s="93" t="s">
        <v>1131</v>
      </c>
      <c r="D173" s="93" t="s">
        <v>1129</v>
      </c>
      <c r="E173" s="93" t="s">
        <v>518</v>
      </c>
      <c r="F173" s="93" t="s">
        <v>57</v>
      </c>
      <c r="G173" s="93" t="s">
        <v>57</v>
      </c>
      <c r="H173" s="93" t="s">
        <v>1123</v>
      </c>
      <c r="I173" s="93" t="s">
        <v>1124</v>
      </c>
      <c r="J173" s="93" t="s">
        <v>518</v>
      </c>
      <c r="K173" s="93" t="s">
        <v>117</v>
      </c>
      <c r="L173" s="93" t="s">
        <v>118</v>
      </c>
      <c r="M173" s="93"/>
      <c r="N173" s="93"/>
      <c r="O173" s="93" t="s">
        <v>578</v>
      </c>
      <c r="P173" s="93" t="s">
        <v>512</v>
      </c>
      <c r="Q173" s="93" t="s">
        <v>1132</v>
      </c>
      <c r="R173" s="93" t="s">
        <v>1133</v>
      </c>
      <c r="S173" s="93" t="s">
        <v>125</v>
      </c>
      <c r="T173" s="93" t="s">
        <v>126</v>
      </c>
      <c r="U173" s="93" t="s">
        <v>1128</v>
      </c>
      <c r="V173" s="93" t="s">
        <v>128</v>
      </c>
      <c r="W173" s="93" t="s">
        <v>126</v>
      </c>
      <c r="X173" s="93" t="s">
        <v>126</v>
      </c>
    </row>
    <row r="174" ht="45" spans="1:24">
      <c r="A174" s="93" t="s">
        <v>1134</v>
      </c>
      <c r="B174" s="93" t="s">
        <v>1135</v>
      </c>
      <c r="C174" s="93" t="s">
        <v>1136</v>
      </c>
      <c r="D174" s="93" t="s">
        <v>1134</v>
      </c>
      <c r="E174" s="93" t="s">
        <v>518</v>
      </c>
      <c r="F174" s="93" t="s">
        <v>57</v>
      </c>
      <c r="G174" s="93" t="s">
        <v>57</v>
      </c>
      <c r="H174" s="93" t="s">
        <v>1123</v>
      </c>
      <c r="I174" s="93" t="s">
        <v>1124</v>
      </c>
      <c r="J174" s="93" t="s">
        <v>518</v>
      </c>
      <c r="K174" s="93" t="s">
        <v>117</v>
      </c>
      <c r="L174" s="93" t="s">
        <v>118</v>
      </c>
      <c r="M174" s="93"/>
      <c r="N174" s="93"/>
      <c r="O174" s="93" t="s">
        <v>578</v>
      </c>
      <c r="P174" s="93" t="s">
        <v>512</v>
      </c>
      <c r="Q174" s="93" t="s">
        <v>1137</v>
      </c>
      <c r="R174" s="93" t="s">
        <v>1138</v>
      </c>
      <c r="S174" s="93" t="s">
        <v>125</v>
      </c>
      <c r="T174" s="93" t="s">
        <v>126</v>
      </c>
      <c r="U174" s="93" t="s">
        <v>1128</v>
      </c>
      <c r="V174" s="93" t="s">
        <v>128</v>
      </c>
      <c r="W174" s="93" t="s">
        <v>126</v>
      </c>
      <c r="X174" s="93" t="s">
        <v>126</v>
      </c>
    </row>
    <row r="175" ht="45" spans="1:24">
      <c r="A175" s="93" t="s">
        <v>1139</v>
      </c>
      <c r="B175" s="93" t="s">
        <v>1140</v>
      </c>
      <c r="C175" s="93" t="s">
        <v>1141</v>
      </c>
      <c r="D175" s="93" t="s">
        <v>1139</v>
      </c>
      <c r="E175" s="93" t="s">
        <v>518</v>
      </c>
      <c r="F175" s="93" t="s">
        <v>57</v>
      </c>
      <c r="G175" s="93" t="s">
        <v>57</v>
      </c>
      <c r="H175" s="93" t="s">
        <v>1123</v>
      </c>
      <c r="I175" s="93" t="s">
        <v>1124</v>
      </c>
      <c r="J175" s="93" t="s">
        <v>518</v>
      </c>
      <c r="K175" s="93" t="s">
        <v>117</v>
      </c>
      <c r="L175" s="93" t="s">
        <v>118</v>
      </c>
      <c r="M175" s="93"/>
      <c r="N175" s="93"/>
      <c r="O175" s="93" t="s">
        <v>578</v>
      </c>
      <c r="P175" s="93" t="s">
        <v>1142</v>
      </c>
      <c r="Q175" s="93" t="s">
        <v>1143</v>
      </c>
      <c r="R175" s="93" t="s">
        <v>1144</v>
      </c>
      <c r="S175" s="93" t="s">
        <v>125</v>
      </c>
      <c r="T175" s="93" t="s">
        <v>126</v>
      </c>
      <c r="U175" s="93" t="s">
        <v>1128</v>
      </c>
      <c r="V175" s="93" t="s">
        <v>128</v>
      </c>
      <c r="W175" s="93" t="s">
        <v>126</v>
      </c>
      <c r="X175" s="93" t="s">
        <v>126</v>
      </c>
    </row>
    <row r="176" ht="45" spans="1:24">
      <c r="A176" s="93" t="s">
        <v>1145</v>
      </c>
      <c r="B176" s="93" t="s">
        <v>1146</v>
      </c>
      <c r="C176" s="93" t="s">
        <v>1147</v>
      </c>
      <c r="D176" s="93" t="s">
        <v>1145</v>
      </c>
      <c r="E176" s="93" t="s">
        <v>518</v>
      </c>
      <c r="F176" s="93" t="s">
        <v>57</v>
      </c>
      <c r="G176" s="93" t="s">
        <v>57</v>
      </c>
      <c r="H176" s="93" t="s">
        <v>1123</v>
      </c>
      <c r="I176" s="93" t="s">
        <v>1124</v>
      </c>
      <c r="J176" s="93" t="s">
        <v>518</v>
      </c>
      <c r="K176" s="93" t="s">
        <v>117</v>
      </c>
      <c r="L176" s="93" t="s">
        <v>118</v>
      </c>
      <c r="M176" s="93"/>
      <c r="N176" s="93"/>
      <c r="O176" s="93" t="s">
        <v>578</v>
      </c>
      <c r="P176" s="93" t="s">
        <v>1148</v>
      </c>
      <c r="Q176" s="93" t="s">
        <v>669</v>
      </c>
      <c r="R176" s="93" t="s">
        <v>1149</v>
      </c>
      <c r="S176" s="93" t="s">
        <v>125</v>
      </c>
      <c r="T176" s="93" t="s">
        <v>126</v>
      </c>
      <c r="U176" s="93" t="s">
        <v>1128</v>
      </c>
      <c r="V176" s="93" t="s">
        <v>128</v>
      </c>
      <c r="W176" s="93" t="s">
        <v>126</v>
      </c>
      <c r="X176" s="93" t="s">
        <v>126</v>
      </c>
    </row>
    <row r="177" ht="45" spans="1:24">
      <c r="A177" s="93" t="s">
        <v>1150</v>
      </c>
      <c r="B177" s="93" t="s">
        <v>1151</v>
      </c>
      <c r="C177" s="93" t="s">
        <v>1152</v>
      </c>
      <c r="D177" s="93" t="s">
        <v>1150</v>
      </c>
      <c r="E177" s="93" t="s">
        <v>518</v>
      </c>
      <c r="F177" s="93" t="s">
        <v>57</v>
      </c>
      <c r="G177" s="93" t="s">
        <v>57</v>
      </c>
      <c r="H177" s="93" t="s">
        <v>1123</v>
      </c>
      <c r="I177" s="93" t="s">
        <v>1124</v>
      </c>
      <c r="J177" s="93" t="s">
        <v>518</v>
      </c>
      <c r="K177" s="93" t="s">
        <v>117</v>
      </c>
      <c r="L177" s="93" t="s">
        <v>118</v>
      </c>
      <c r="M177" s="93"/>
      <c r="N177" s="93"/>
      <c r="O177" s="93" t="s">
        <v>578</v>
      </c>
      <c r="P177" s="93" t="s">
        <v>1153</v>
      </c>
      <c r="Q177" s="93" t="s">
        <v>669</v>
      </c>
      <c r="R177" s="93" t="s">
        <v>1154</v>
      </c>
      <c r="S177" s="93" t="s">
        <v>125</v>
      </c>
      <c r="T177" s="93" t="s">
        <v>126</v>
      </c>
      <c r="U177" s="93" t="s">
        <v>1128</v>
      </c>
      <c r="V177" s="93" t="s">
        <v>128</v>
      </c>
      <c r="W177" s="93" t="s">
        <v>126</v>
      </c>
      <c r="X177" s="93" t="s">
        <v>126</v>
      </c>
    </row>
    <row r="178" ht="56.25" spans="1:24">
      <c r="A178" s="93" t="s">
        <v>1155</v>
      </c>
      <c r="B178" s="93" t="s">
        <v>1156</v>
      </c>
      <c r="C178" s="93" t="s">
        <v>1157</v>
      </c>
      <c r="D178" s="93" t="s">
        <v>1155</v>
      </c>
      <c r="E178" s="93" t="s">
        <v>518</v>
      </c>
      <c r="F178" s="93" t="s">
        <v>57</v>
      </c>
      <c r="G178" s="93" t="s">
        <v>57</v>
      </c>
      <c r="H178" s="93" t="s">
        <v>1123</v>
      </c>
      <c r="I178" s="93" t="s">
        <v>1124</v>
      </c>
      <c r="J178" s="93" t="s">
        <v>518</v>
      </c>
      <c r="K178" s="93" t="s">
        <v>117</v>
      </c>
      <c r="L178" s="93" t="s">
        <v>118</v>
      </c>
      <c r="M178" s="93"/>
      <c r="N178" s="93"/>
      <c r="O178" s="93" t="s">
        <v>578</v>
      </c>
      <c r="P178" s="93" t="s">
        <v>365</v>
      </c>
      <c r="Q178" s="93" t="s">
        <v>366</v>
      </c>
      <c r="R178" s="93" t="s">
        <v>1158</v>
      </c>
      <c r="S178" s="93" t="s">
        <v>125</v>
      </c>
      <c r="T178" s="93" t="s">
        <v>126</v>
      </c>
      <c r="U178" s="93" t="s">
        <v>1128</v>
      </c>
      <c r="V178" s="93" t="s">
        <v>128</v>
      </c>
      <c r="W178" s="93" t="s">
        <v>126</v>
      </c>
      <c r="X178" s="93" t="s">
        <v>126</v>
      </c>
    </row>
    <row r="179" ht="56.25" spans="1:24">
      <c r="A179" s="93" t="s">
        <v>1159</v>
      </c>
      <c r="B179" s="93" t="s">
        <v>1160</v>
      </c>
      <c r="C179" s="93" t="s">
        <v>1161</v>
      </c>
      <c r="D179" s="93" t="s">
        <v>1159</v>
      </c>
      <c r="E179" s="93" t="s">
        <v>518</v>
      </c>
      <c r="F179" s="93" t="s">
        <v>57</v>
      </c>
      <c r="G179" s="93" t="s">
        <v>57</v>
      </c>
      <c r="H179" s="93" t="s">
        <v>1123</v>
      </c>
      <c r="I179" s="93" t="s">
        <v>1124</v>
      </c>
      <c r="J179" s="93" t="s">
        <v>518</v>
      </c>
      <c r="K179" s="93" t="s">
        <v>117</v>
      </c>
      <c r="L179" s="93" t="s">
        <v>118</v>
      </c>
      <c r="M179" s="93"/>
      <c r="N179" s="93"/>
      <c r="O179" s="93" t="s">
        <v>186</v>
      </c>
      <c r="P179" s="93" t="s">
        <v>1162</v>
      </c>
      <c r="Q179" s="93" t="s">
        <v>408</v>
      </c>
      <c r="R179" s="93" t="s">
        <v>1163</v>
      </c>
      <c r="S179" s="93" t="s">
        <v>125</v>
      </c>
      <c r="T179" s="93" t="s">
        <v>126</v>
      </c>
      <c r="U179" s="93" t="s">
        <v>1128</v>
      </c>
      <c r="V179" s="93" t="s">
        <v>128</v>
      </c>
      <c r="W179" s="93" t="s">
        <v>126</v>
      </c>
      <c r="X179" s="93" t="s">
        <v>126</v>
      </c>
    </row>
    <row r="180" ht="56.25" spans="1:24">
      <c r="A180" s="93" t="s">
        <v>1164</v>
      </c>
      <c r="B180" s="93" t="s">
        <v>1165</v>
      </c>
      <c r="C180" s="93" t="s">
        <v>1166</v>
      </c>
      <c r="D180" s="93" t="s">
        <v>1164</v>
      </c>
      <c r="E180" s="93" t="s">
        <v>518</v>
      </c>
      <c r="F180" s="93" t="s">
        <v>57</v>
      </c>
      <c r="G180" s="93" t="s">
        <v>57</v>
      </c>
      <c r="H180" s="93" t="s">
        <v>1123</v>
      </c>
      <c r="I180" s="93" t="s">
        <v>1124</v>
      </c>
      <c r="J180" s="93" t="s">
        <v>518</v>
      </c>
      <c r="K180" s="93" t="s">
        <v>117</v>
      </c>
      <c r="L180" s="93" t="s">
        <v>118</v>
      </c>
      <c r="M180" s="93"/>
      <c r="N180" s="93"/>
      <c r="O180" s="93" t="s">
        <v>186</v>
      </c>
      <c r="P180" s="93" t="s">
        <v>281</v>
      </c>
      <c r="Q180" s="93" t="s">
        <v>282</v>
      </c>
      <c r="R180" s="93" t="s">
        <v>1167</v>
      </c>
      <c r="S180" s="93" t="s">
        <v>125</v>
      </c>
      <c r="T180" s="93" t="s">
        <v>126</v>
      </c>
      <c r="U180" s="93" t="s">
        <v>1128</v>
      </c>
      <c r="V180" s="93" t="s">
        <v>128</v>
      </c>
      <c r="W180" s="93" t="s">
        <v>126</v>
      </c>
      <c r="X180" s="93" t="s">
        <v>126</v>
      </c>
    </row>
    <row r="181" ht="45" spans="1:24">
      <c r="A181" s="93" t="s">
        <v>1168</v>
      </c>
      <c r="B181" s="93" t="s">
        <v>1169</v>
      </c>
      <c r="C181" s="93" t="s">
        <v>1170</v>
      </c>
      <c r="D181" s="93" t="s">
        <v>1168</v>
      </c>
      <c r="E181" s="93" t="s">
        <v>518</v>
      </c>
      <c r="F181" s="93" t="s">
        <v>57</v>
      </c>
      <c r="G181" s="93" t="s">
        <v>57</v>
      </c>
      <c r="H181" s="93" t="s">
        <v>1123</v>
      </c>
      <c r="I181" s="93" t="s">
        <v>1124</v>
      </c>
      <c r="J181" s="93" t="s">
        <v>518</v>
      </c>
      <c r="K181" s="93" t="s">
        <v>117</v>
      </c>
      <c r="L181" s="93" t="s">
        <v>118</v>
      </c>
      <c r="M181" s="93"/>
      <c r="N181" s="93"/>
      <c r="O181" s="93" t="s">
        <v>578</v>
      </c>
      <c r="P181" s="93" t="s">
        <v>512</v>
      </c>
      <c r="Q181" s="93" t="s">
        <v>1171</v>
      </c>
      <c r="R181" s="93" t="s">
        <v>1172</v>
      </c>
      <c r="S181" s="93" t="s">
        <v>125</v>
      </c>
      <c r="T181" s="93" t="s">
        <v>126</v>
      </c>
      <c r="U181" s="93" t="s">
        <v>1128</v>
      </c>
      <c r="V181" s="93" t="s">
        <v>128</v>
      </c>
      <c r="W181" s="93" t="s">
        <v>126</v>
      </c>
      <c r="X181" s="93" t="s">
        <v>126</v>
      </c>
    </row>
    <row r="182" ht="56.25" spans="1:24">
      <c r="A182" s="93" t="s">
        <v>1173</v>
      </c>
      <c r="B182" s="93" t="s">
        <v>1174</v>
      </c>
      <c r="C182" s="93" t="s">
        <v>1175</v>
      </c>
      <c r="D182" s="93" t="s">
        <v>1173</v>
      </c>
      <c r="E182" s="93" t="s">
        <v>518</v>
      </c>
      <c r="F182" s="93" t="s">
        <v>57</v>
      </c>
      <c r="G182" s="93" t="s">
        <v>57</v>
      </c>
      <c r="H182" s="93" t="s">
        <v>1123</v>
      </c>
      <c r="I182" s="93" t="s">
        <v>1124</v>
      </c>
      <c r="J182" s="93" t="s">
        <v>518</v>
      </c>
      <c r="K182" s="93" t="s">
        <v>117</v>
      </c>
      <c r="L182" s="93" t="s">
        <v>118</v>
      </c>
      <c r="M182" s="93"/>
      <c r="N182" s="93"/>
      <c r="O182" s="93" t="s">
        <v>578</v>
      </c>
      <c r="P182" s="93" t="s">
        <v>644</v>
      </c>
      <c r="Q182" s="93" t="s">
        <v>645</v>
      </c>
      <c r="R182" s="93" t="s">
        <v>1176</v>
      </c>
      <c r="S182" s="93" t="s">
        <v>125</v>
      </c>
      <c r="T182" s="93" t="s">
        <v>126</v>
      </c>
      <c r="U182" s="93" t="s">
        <v>1128</v>
      </c>
      <c r="V182" s="93" t="s">
        <v>128</v>
      </c>
      <c r="W182" s="93" t="s">
        <v>126</v>
      </c>
      <c r="X182" s="93" t="s">
        <v>126</v>
      </c>
    </row>
    <row r="183" ht="56.25" spans="1:24">
      <c r="A183" s="93" t="s">
        <v>1177</v>
      </c>
      <c r="B183" s="93" t="s">
        <v>1178</v>
      </c>
      <c r="C183" s="93" t="s">
        <v>1179</v>
      </c>
      <c r="D183" s="93" t="s">
        <v>1177</v>
      </c>
      <c r="E183" s="93" t="s">
        <v>518</v>
      </c>
      <c r="F183" s="93" t="s">
        <v>57</v>
      </c>
      <c r="G183" s="93" t="s">
        <v>57</v>
      </c>
      <c r="H183" s="93" t="s">
        <v>1123</v>
      </c>
      <c r="I183" s="93" t="s">
        <v>1124</v>
      </c>
      <c r="J183" s="93" t="s">
        <v>518</v>
      </c>
      <c r="K183" s="93" t="s">
        <v>117</v>
      </c>
      <c r="L183" s="93" t="s">
        <v>118</v>
      </c>
      <c r="M183" s="93"/>
      <c r="N183" s="93"/>
      <c r="O183" s="93" t="s">
        <v>578</v>
      </c>
      <c r="P183" s="93" t="s">
        <v>247</v>
      </c>
      <c r="Q183" s="93" t="s">
        <v>248</v>
      </c>
      <c r="R183" s="93" t="s">
        <v>1180</v>
      </c>
      <c r="S183" s="93" t="s">
        <v>125</v>
      </c>
      <c r="T183" s="93" t="s">
        <v>126</v>
      </c>
      <c r="U183" s="93" t="s">
        <v>1128</v>
      </c>
      <c r="V183" s="93" t="s">
        <v>128</v>
      </c>
      <c r="W183" s="93" t="s">
        <v>126</v>
      </c>
      <c r="X183" s="93" t="s">
        <v>126</v>
      </c>
    </row>
    <row r="184" ht="56.25" spans="1:24">
      <c r="A184" s="93" t="s">
        <v>1181</v>
      </c>
      <c r="B184" s="93" t="s">
        <v>1182</v>
      </c>
      <c r="C184" s="93" t="s">
        <v>1183</v>
      </c>
      <c r="D184" s="93" t="s">
        <v>1181</v>
      </c>
      <c r="E184" s="93" t="s">
        <v>518</v>
      </c>
      <c r="F184" s="93" t="s">
        <v>57</v>
      </c>
      <c r="G184" s="93" t="s">
        <v>57</v>
      </c>
      <c r="H184" s="93" t="s">
        <v>1123</v>
      </c>
      <c r="I184" s="93" t="s">
        <v>1124</v>
      </c>
      <c r="J184" s="93" t="s">
        <v>518</v>
      </c>
      <c r="K184" s="93" t="s">
        <v>117</v>
      </c>
      <c r="L184" s="93" t="s">
        <v>118</v>
      </c>
      <c r="M184" s="93"/>
      <c r="N184" s="93"/>
      <c r="O184" s="93" t="s">
        <v>578</v>
      </c>
      <c r="P184" s="93" t="s">
        <v>1045</v>
      </c>
      <c r="Q184" s="93" t="s">
        <v>1046</v>
      </c>
      <c r="R184" s="93" t="s">
        <v>1184</v>
      </c>
      <c r="S184" s="93" t="s">
        <v>125</v>
      </c>
      <c r="T184" s="93" t="s">
        <v>126</v>
      </c>
      <c r="U184" s="93" t="s">
        <v>1128</v>
      </c>
      <c r="V184" s="93" t="s">
        <v>128</v>
      </c>
      <c r="W184" s="93" t="s">
        <v>126</v>
      </c>
      <c r="X184" s="93" t="s">
        <v>126</v>
      </c>
    </row>
    <row r="185" ht="56.25" spans="1:24">
      <c r="A185" s="93" t="s">
        <v>1185</v>
      </c>
      <c r="B185" s="93" t="s">
        <v>1186</v>
      </c>
      <c r="C185" s="93" t="s">
        <v>1187</v>
      </c>
      <c r="D185" s="93" t="s">
        <v>1185</v>
      </c>
      <c r="E185" s="93" t="s">
        <v>518</v>
      </c>
      <c r="F185" s="93" t="s">
        <v>57</v>
      </c>
      <c r="G185" s="93" t="s">
        <v>57</v>
      </c>
      <c r="H185" s="93" t="s">
        <v>1123</v>
      </c>
      <c r="I185" s="93" t="s">
        <v>1124</v>
      </c>
      <c r="J185" s="93" t="s">
        <v>518</v>
      </c>
      <c r="K185" s="93" t="s">
        <v>117</v>
      </c>
      <c r="L185" s="93" t="s">
        <v>118</v>
      </c>
      <c r="M185" s="93"/>
      <c r="N185" s="93"/>
      <c r="O185" s="93" t="s">
        <v>186</v>
      </c>
      <c r="P185" s="93" t="s">
        <v>358</v>
      </c>
      <c r="Q185" s="93" t="s">
        <v>1188</v>
      </c>
      <c r="R185" s="93" t="s">
        <v>1189</v>
      </c>
      <c r="S185" s="93" t="s">
        <v>125</v>
      </c>
      <c r="T185" s="93" t="s">
        <v>126</v>
      </c>
      <c r="U185" s="93" t="s">
        <v>1128</v>
      </c>
      <c r="V185" s="93" t="s">
        <v>128</v>
      </c>
      <c r="W185" s="93" t="s">
        <v>126</v>
      </c>
      <c r="X185" s="93" t="s">
        <v>126</v>
      </c>
    </row>
    <row r="186" ht="56.25" spans="1:24">
      <c r="A186" s="93" t="s">
        <v>1190</v>
      </c>
      <c r="B186" s="93" t="s">
        <v>1191</v>
      </c>
      <c r="C186" s="93" t="s">
        <v>1192</v>
      </c>
      <c r="D186" s="93" t="s">
        <v>1190</v>
      </c>
      <c r="E186" s="93" t="s">
        <v>518</v>
      </c>
      <c r="F186" s="93" t="s">
        <v>57</v>
      </c>
      <c r="G186" s="93" t="s">
        <v>57</v>
      </c>
      <c r="H186" s="93" t="s">
        <v>1123</v>
      </c>
      <c r="I186" s="93" t="s">
        <v>1124</v>
      </c>
      <c r="J186" s="93" t="s">
        <v>518</v>
      </c>
      <c r="K186" s="93" t="s">
        <v>117</v>
      </c>
      <c r="L186" s="93" t="s">
        <v>118</v>
      </c>
      <c r="M186" s="93"/>
      <c r="N186" s="93"/>
      <c r="O186" s="93" t="s">
        <v>578</v>
      </c>
      <c r="P186" s="93" t="s">
        <v>1125</v>
      </c>
      <c r="Q186" s="93" t="s">
        <v>1126</v>
      </c>
      <c r="R186" s="93" t="s">
        <v>1193</v>
      </c>
      <c r="S186" s="93" t="s">
        <v>125</v>
      </c>
      <c r="T186" s="93" t="s">
        <v>126</v>
      </c>
      <c r="U186" s="93" t="s">
        <v>1128</v>
      </c>
      <c r="V186" s="93" t="s">
        <v>128</v>
      </c>
      <c r="W186" s="93" t="s">
        <v>126</v>
      </c>
      <c r="X186" s="93" t="s">
        <v>126</v>
      </c>
    </row>
    <row r="187" ht="56.25" spans="1:24">
      <c r="A187" s="93" t="s">
        <v>1194</v>
      </c>
      <c r="B187" s="93" t="s">
        <v>1195</v>
      </c>
      <c r="C187" s="93" t="s">
        <v>1196</v>
      </c>
      <c r="D187" s="93" t="s">
        <v>1194</v>
      </c>
      <c r="E187" s="93" t="s">
        <v>518</v>
      </c>
      <c r="F187" s="93" t="s">
        <v>57</v>
      </c>
      <c r="G187" s="93" t="s">
        <v>57</v>
      </c>
      <c r="H187" s="93" t="s">
        <v>1123</v>
      </c>
      <c r="I187" s="93" t="s">
        <v>1124</v>
      </c>
      <c r="J187" s="93" t="s">
        <v>518</v>
      </c>
      <c r="K187" s="93" t="s">
        <v>117</v>
      </c>
      <c r="L187" s="93" t="s">
        <v>118</v>
      </c>
      <c r="M187" s="93"/>
      <c r="N187" s="93"/>
      <c r="O187" s="93" t="s">
        <v>578</v>
      </c>
      <c r="P187" s="93" t="s">
        <v>15</v>
      </c>
      <c r="Q187" s="93" t="s">
        <v>408</v>
      </c>
      <c r="R187" s="93" t="s">
        <v>1197</v>
      </c>
      <c r="S187" s="93" t="s">
        <v>125</v>
      </c>
      <c r="T187" s="93" t="s">
        <v>126</v>
      </c>
      <c r="U187" s="93" t="s">
        <v>1128</v>
      </c>
      <c r="V187" s="93" t="s">
        <v>128</v>
      </c>
      <c r="W187" s="93" t="s">
        <v>126</v>
      </c>
      <c r="X187" s="93" t="s">
        <v>126</v>
      </c>
    </row>
    <row r="188" ht="56.25" spans="1:24">
      <c r="A188" s="93" t="s">
        <v>1198</v>
      </c>
      <c r="B188" s="93" t="s">
        <v>1199</v>
      </c>
      <c r="C188" s="93" t="s">
        <v>1200</v>
      </c>
      <c r="D188" s="93" t="s">
        <v>1198</v>
      </c>
      <c r="E188" s="93" t="s">
        <v>518</v>
      </c>
      <c r="F188" s="93" t="s">
        <v>57</v>
      </c>
      <c r="G188" s="93" t="s">
        <v>57</v>
      </c>
      <c r="H188" s="93" t="s">
        <v>1123</v>
      </c>
      <c r="I188" s="93" t="s">
        <v>1124</v>
      </c>
      <c r="J188" s="93" t="s">
        <v>518</v>
      </c>
      <c r="K188" s="93" t="s">
        <v>117</v>
      </c>
      <c r="L188" s="93" t="s">
        <v>118</v>
      </c>
      <c r="M188" s="93"/>
      <c r="N188" s="93"/>
      <c r="O188" s="93" t="s">
        <v>578</v>
      </c>
      <c r="P188" s="93" t="s">
        <v>430</v>
      </c>
      <c r="Q188" s="93" t="s">
        <v>431</v>
      </c>
      <c r="R188" s="93" t="s">
        <v>1201</v>
      </c>
      <c r="S188" s="93" t="s">
        <v>125</v>
      </c>
      <c r="T188" s="93" t="s">
        <v>126</v>
      </c>
      <c r="U188" s="93" t="s">
        <v>1128</v>
      </c>
      <c r="V188" s="93" t="s">
        <v>128</v>
      </c>
      <c r="W188" s="93" t="s">
        <v>126</v>
      </c>
      <c r="X188" s="93" t="s">
        <v>126</v>
      </c>
    </row>
    <row r="189" ht="56.25" spans="1:24">
      <c r="A189" s="93" t="s">
        <v>1202</v>
      </c>
      <c r="B189" s="93" t="s">
        <v>1203</v>
      </c>
      <c r="C189" s="93" t="s">
        <v>1204</v>
      </c>
      <c r="D189" s="93" t="s">
        <v>1202</v>
      </c>
      <c r="E189" s="93" t="s">
        <v>518</v>
      </c>
      <c r="F189" s="93" t="s">
        <v>57</v>
      </c>
      <c r="G189" s="93" t="s">
        <v>57</v>
      </c>
      <c r="H189" s="93" t="s">
        <v>1123</v>
      </c>
      <c r="I189" s="93" t="s">
        <v>1124</v>
      </c>
      <c r="J189" s="93" t="s">
        <v>518</v>
      </c>
      <c r="K189" s="93" t="s">
        <v>117</v>
      </c>
      <c r="L189" s="93" t="s">
        <v>118</v>
      </c>
      <c r="M189" s="93"/>
      <c r="N189" s="93"/>
      <c r="O189" s="93" t="s">
        <v>578</v>
      </c>
      <c r="P189" s="93" t="s">
        <v>365</v>
      </c>
      <c r="Q189" s="93" t="s">
        <v>366</v>
      </c>
      <c r="R189" s="93" t="s">
        <v>1205</v>
      </c>
      <c r="S189" s="93" t="s">
        <v>125</v>
      </c>
      <c r="T189" s="93" t="s">
        <v>126</v>
      </c>
      <c r="U189" s="93" t="s">
        <v>1128</v>
      </c>
      <c r="V189" s="93" t="s">
        <v>128</v>
      </c>
      <c r="W189" s="93" t="s">
        <v>126</v>
      </c>
      <c r="X189" s="93" t="s">
        <v>126</v>
      </c>
    </row>
    <row r="190" ht="56.25" spans="1:24">
      <c r="A190" s="93" t="s">
        <v>1206</v>
      </c>
      <c r="B190" s="93" t="s">
        <v>1207</v>
      </c>
      <c r="C190" s="93" t="s">
        <v>1208</v>
      </c>
      <c r="D190" s="93" t="s">
        <v>1206</v>
      </c>
      <c r="E190" s="93" t="s">
        <v>518</v>
      </c>
      <c r="F190" s="93" t="s">
        <v>57</v>
      </c>
      <c r="G190" s="93" t="s">
        <v>57</v>
      </c>
      <c r="H190" s="93" t="s">
        <v>1209</v>
      </c>
      <c r="I190" s="93" t="s">
        <v>1210</v>
      </c>
      <c r="J190" s="93" t="s">
        <v>518</v>
      </c>
      <c r="K190" s="93" t="s">
        <v>117</v>
      </c>
      <c r="L190" s="93" t="s">
        <v>118</v>
      </c>
      <c r="M190" s="93"/>
      <c r="N190" s="93"/>
      <c r="O190" s="93" t="s">
        <v>578</v>
      </c>
      <c r="P190" s="93" t="s">
        <v>413</v>
      </c>
      <c r="Q190" s="93" t="s">
        <v>1211</v>
      </c>
      <c r="R190" s="93" t="s">
        <v>1212</v>
      </c>
      <c r="S190" s="93" t="s">
        <v>125</v>
      </c>
      <c r="T190" s="93" t="s">
        <v>126</v>
      </c>
      <c r="U190" s="93" t="s">
        <v>1213</v>
      </c>
      <c r="V190" s="93" t="s">
        <v>128</v>
      </c>
      <c r="W190" s="93" t="s">
        <v>126</v>
      </c>
      <c r="X190" s="93" t="s">
        <v>126</v>
      </c>
    </row>
    <row r="191" ht="56.25" spans="1:24">
      <c r="A191" s="93" t="s">
        <v>1214</v>
      </c>
      <c r="B191" s="93" t="s">
        <v>1215</v>
      </c>
      <c r="C191" s="93" t="s">
        <v>1216</v>
      </c>
      <c r="D191" s="93" t="s">
        <v>1214</v>
      </c>
      <c r="E191" s="93" t="s">
        <v>518</v>
      </c>
      <c r="F191" s="93" t="s">
        <v>57</v>
      </c>
      <c r="G191" s="93" t="s">
        <v>57</v>
      </c>
      <c r="H191" s="93" t="s">
        <v>1209</v>
      </c>
      <c r="I191" s="93" t="s">
        <v>1210</v>
      </c>
      <c r="J191" s="93" t="s">
        <v>518</v>
      </c>
      <c r="K191" s="93" t="s">
        <v>117</v>
      </c>
      <c r="L191" s="93" t="s">
        <v>118</v>
      </c>
      <c r="M191" s="93"/>
      <c r="N191" s="93"/>
      <c r="O191" s="93" t="s">
        <v>578</v>
      </c>
      <c r="P191" s="93" t="s">
        <v>1217</v>
      </c>
      <c r="Q191" s="93" t="s">
        <v>1218</v>
      </c>
      <c r="R191" s="93" t="s">
        <v>1219</v>
      </c>
      <c r="S191" s="93" t="s">
        <v>125</v>
      </c>
      <c r="T191" s="93" t="s">
        <v>126</v>
      </c>
      <c r="U191" s="93" t="s">
        <v>1213</v>
      </c>
      <c r="V191" s="93" t="s">
        <v>128</v>
      </c>
      <c r="W191" s="93" t="s">
        <v>126</v>
      </c>
      <c r="X191" s="93" t="s">
        <v>126</v>
      </c>
    </row>
    <row r="192" ht="56.25" spans="1:24">
      <c r="A192" s="93" t="s">
        <v>1220</v>
      </c>
      <c r="B192" s="93" t="s">
        <v>1221</v>
      </c>
      <c r="C192" s="93" t="s">
        <v>1222</v>
      </c>
      <c r="D192" s="93" t="s">
        <v>1220</v>
      </c>
      <c r="E192" s="93" t="s">
        <v>518</v>
      </c>
      <c r="F192" s="93" t="s">
        <v>57</v>
      </c>
      <c r="G192" s="93" t="s">
        <v>57</v>
      </c>
      <c r="H192" s="93" t="s">
        <v>1223</v>
      </c>
      <c r="I192" s="93" t="s">
        <v>1224</v>
      </c>
      <c r="J192" s="93" t="s">
        <v>518</v>
      </c>
      <c r="K192" s="93" t="s">
        <v>117</v>
      </c>
      <c r="L192" s="93" t="s">
        <v>118</v>
      </c>
      <c r="M192" s="93"/>
      <c r="N192" s="93" t="s">
        <v>120</v>
      </c>
      <c r="O192" s="93" t="s">
        <v>186</v>
      </c>
      <c r="P192" s="93" t="s">
        <v>1225</v>
      </c>
      <c r="Q192" s="93" t="s">
        <v>1226</v>
      </c>
      <c r="R192" s="93" t="s">
        <v>1227</v>
      </c>
      <c r="S192" s="93" t="s">
        <v>125</v>
      </c>
      <c r="T192" s="93" t="s">
        <v>126</v>
      </c>
      <c r="U192" s="93" t="s">
        <v>1228</v>
      </c>
      <c r="V192" s="93" t="s">
        <v>128</v>
      </c>
      <c r="W192" s="93" t="s">
        <v>126</v>
      </c>
      <c r="X192" s="93" t="s">
        <v>126</v>
      </c>
    </row>
    <row r="193" ht="56.25" spans="1:24">
      <c r="A193" s="93" t="s">
        <v>1229</v>
      </c>
      <c r="B193" s="93" t="s">
        <v>1230</v>
      </c>
      <c r="C193" s="93" t="s">
        <v>1231</v>
      </c>
      <c r="D193" s="93" t="s">
        <v>1229</v>
      </c>
      <c r="E193" s="93" t="s">
        <v>518</v>
      </c>
      <c r="F193" s="93" t="s">
        <v>57</v>
      </c>
      <c r="G193" s="93" t="s">
        <v>57</v>
      </c>
      <c r="H193" s="93" t="s">
        <v>1223</v>
      </c>
      <c r="I193" s="93" t="s">
        <v>1224</v>
      </c>
      <c r="J193" s="93" t="s">
        <v>518</v>
      </c>
      <c r="K193" s="93" t="s">
        <v>117</v>
      </c>
      <c r="L193" s="93" t="s">
        <v>118</v>
      </c>
      <c r="M193" s="93"/>
      <c r="N193" s="93" t="s">
        <v>120</v>
      </c>
      <c r="O193" s="93" t="s">
        <v>186</v>
      </c>
      <c r="P193" s="93" t="s">
        <v>867</v>
      </c>
      <c r="Q193" s="93" t="s">
        <v>868</v>
      </c>
      <c r="R193" s="93" t="s">
        <v>1232</v>
      </c>
      <c r="S193" s="93" t="s">
        <v>125</v>
      </c>
      <c r="T193" s="93" t="s">
        <v>126</v>
      </c>
      <c r="U193" s="93" t="s">
        <v>1228</v>
      </c>
      <c r="V193" s="93" t="s">
        <v>128</v>
      </c>
      <c r="W193" s="93" t="s">
        <v>126</v>
      </c>
      <c r="X193" s="93" t="s">
        <v>126</v>
      </c>
    </row>
    <row r="194" ht="56.25" spans="1:24">
      <c r="A194" s="93" t="s">
        <v>1233</v>
      </c>
      <c r="B194" s="93" t="s">
        <v>1234</v>
      </c>
      <c r="C194" s="93" t="s">
        <v>1235</v>
      </c>
      <c r="D194" s="93" t="s">
        <v>1233</v>
      </c>
      <c r="E194" s="93" t="s">
        <v>518</v>
      </c>
      <c r="F194" s="93" t="s">
        <v>57</v>
      </c>
      <c r="G194" s="93" t="s">
        <v>57</v>
      </c>
      <c r="H194" s="93" t="s">
        <v>1223</v>
      </c>
      <c r="I194" s="93" t="s">
        <v>1224</v>
      </c>
      <c r="J194" s="93" t="s">
        <v>518</v>
      </c>
      <c r="K194" s="93" t="s">
        <v>117</v>
      </c>
      <c r="L194" s="93" t="s">
        <v>118</v>
      </c>
      <c r="M194" s="93"/>
      <c r="N194" s="93" t="s">
        <v>120</v>
      </c>
      <c r="O194" s="93" t="s">
        <v>186</v>
      </c>
      <c r="P194" s="93" t="s">
        <v>954</v>
      </c>
      <c r="Q194" s="93" t="s">
        <v>955</v>
      </c>
      <c r="R194" s="93" t="s">
        <v>1236</v>
      </c>
      <c r="S194" s="93" t="s">
        <v>125</v>
      </c>
      <c r="T194" s="93" t="s">
        <v>126</v>
      </c>
      <c r="U194" s="93" t="s">
        <v>1228</v>
      </c>
      <c r="V194" s="93" t="s">
        <v>128</v>
      </c>
      <c r="W194" s="93" t="s">
        <v>126</v>
      </c>
      <c r="X194" s="93" t="s">
        <v>126</v>
      </c>
    </row>
    <row r="195" ht="56.25" spans="1:24">
      <c r="A195" s="93" t="s">
        <v>1237</v>
      </c>
      <c r="B195" s="93" t="s">
        <v>1238</v>
      </c>
      <c r="C195" s="93" t="s">
        <v>1239</v>
      </c>
      <c r="D195" s="93" t="s">
        <v>1237</v>
      </c>
      <c r="E195" s="93" t="s">
        <v>518</v>
      </c>
      <c r="F195" s="93" t="s">
        <v>57</v>
      </c>
      <c r="G195" s="93" t="s">
        <v>57</v>
      </c>
      <c r="H195" s="93" t="s">
        <v>1223</v>
      </c>
      <c r="I195" s="93" t="s">
        <v>1224</v>
      </c>
      <c r="J195" s="93" t="s">
        <v>518</v>
      </c>
      <c r="K195" s="93" t="s">
        <v>117</v>
      </c>
      <c r="L195" s="93" t="s">
        <v>118</v>
      </c>
      <c r="M195" s="93"/>
      <c r="N195" s="93" t="s">
        <v>120</v>
      </c>
      <c r="O195" s="93" t="s">
        <v>186</v>
      </c>
      <c r="P195" s="93" t="s">
        <v>954</v>
      </c>
      <c r="Q195" s="93" t="s">
        <v>1240</v>
      </c>
      <c r="R195" s="93" t="s">
        <v>1241</v>
      </c>
      <c r="S195" s="93" t="s">
        <v>125</v>
      </c>
      <c r="T195" s="93" t="s">
        <v>126</v>
      </c>
      <c r="U195" s="93" t="s">
        <v>1228</v>
      </c>
      <c r="V195" s="93" t="s">
        <v>128</v>
      </c>
      <c r="W195" s="93" t="s">
        <v>126</v>
      </c>
      <c r="X195" s="93" t="s">
        <v>126</v>
      </c>
    </row>
    <row r="196" ht="56.25" spans="1:24">
      <c r="A196" s="93" t="s">
        <v>1242</v>
      </c>
      <c r="B196" s="93" t="s">
        <v>1243</v>
      </c>
      <c r="C196" s="93" t="s">
        <v>1244</v>
      </c>
      <c r="D196" s="93" t="s">
        <v>1242</v>
      </c>
      <c r="E196" s="93" t="s">
        <v>518</v>
      </c>
      <c r="F196" s="93" t="s">
        <v>57</v>
      </c>
      <c r="G196" s="93" t="s">
        <v>57</v>
      </c>
      <c r="H196" s="93" t="s">
        <v>1223</v>
      </c>
      <c r="I196" s="93" t="s">
        <v>1224</v>
      </c>
      <c r="J196" s="93" t="s">
        <v>518</v>
      </c>
      <c r="K196" s="93" t="s">
        <v>117</v>
      </c>
      <c r="L196" s="93" t="s">
        <v>118</v>
      </c>
      <c r="M196" s="93"/>
      <c r="N196" s="93" t="s">
        <v>120</v>
      </c>
      <c r="O196" s="93" t="s">
        <v>186</v>
      </c>
      <c r="P196" s="93" t="s">
        <v>1096</v>
      </c>
      <c r="Q196" s="93" t="s">
        <v>1245</v>
      </c>
      <c r="R196" s="93" t="s">
        <v>1246</v>
      </c>
      <c r="S196" s="93" t="s">
        <v>125</v>
      </c>
      <c r="T196" s="93" t="s">
        <v>126</v>
      </c>
      <c r="U196" s="93" t="s">
        <v>1228</v>
      </c>
      <c r="V196" s="93" t="s">
        <v>128</v>
      </c>
      <c r="W196" s="93" t="s">
        <v>126</v>
      </c>
      <c r="X196" s="93" t="s">
        <v>126</v>
      </c>
    </row>
    <row r="197" ht="56.25" spans="1:24">
      <c r="A197" s="93" t="s">
        <v>1247</v>
      </c>
      <c r="B197" s="93" t="s">
        <v>1248</v>
      </c>
      <c r="C197" s="93" t="s">
        <v>1249</v>
      </c>
      <c r="D197" s="93" t="s">
        <v>1247</v>
      </c>
      <c r="E197" s="93" t="s">
        <v>518</v>
      </c>
      <c r="F197" s="93" t="s">
        <v>57</v>
      </c>
      <c r="G197" s="93" t="s">
        <v>57</v>
      </c>
      <c r="H197" s="93" t="s">
        <v>1250</v>
      </c>
      <c r="I197" s="93" t="s">
        <v>1251</v>
      </c>
      <c r="J197" s="93" t="s">
        <v>518</v>
      </c>
      <c r="K197" s="93" t="s">
        <v>117</v>
      </c>
      <c r="L197" s="93" t="s">
        <v>118</v>
      </c>
      <c r="M197" s="93"/>
      <c r="N197" s="93" t="s">
        <v>120</v>
      </c>
      <c r="O197" s="93" t="s">
        <v>186</v>
      </c>
      <c r="P197" s="93" t="s">
        <v>1252</v>
      </c>
      <c r="Q197" s="93" t="s">
        <v>1253</v>
      </c>
      <c r="R197" s="93" t="s">
        <v>1254</v>
      </c>
      <c r="S197" s="93" t="s">
        <v>125</v>
      </c>
      <c r="T197" s="93" t="s">
        <v>126</v>
      </c>
      <c r="U197" s="93" t="s">
        <v>1255</v>
      </c>
      <c r="V197" s="93" t="s">
        <v>128</v>
      </c>
      <c r="W197" s="93" t="s">
        <v>126</v>
      </c>
      <c r="X197" s="93" t="s">
        <v>126</v>
      </c>
    </row>
    <row r="198" ht="56.25" spans="1:24">
      <c r="A198" s="93" t="s">
        <v>1256</v>
      </c>
      <c r="B198" s="93" t="s">
        <v>1257</v>
      </c>
      <c r="C198" s="93" t="s">
        <v>1258</v>
      </c>
      <c r="D198" s="93" t="s">
        <v>1256</v>
      </c>
      <c r="E198" s="93" t="s">
        <v>518</v>
      </c>
      <c r="F198" s="93" t="s">
        <v>57</v>
      </c>
      <c r="G198" s="93" t="s">
        <v>57</v>
      </c>
      <c r="H198" s="93" t="s">
        <v>1250</v>
      </c>
      <c r="I198" s="93" t="s">
        <v>1251</v>
      </c>
      <c r="J198" s="93" t="s">
        <v>518</v>
      </c>
      <c r="K198" s="93" t="s">
        <v>117</v>
      </c>
      <c r="L198" s="93" t="s">
        <v>118</v>
      </c>
      <c r="M198" s="93"/>
      <c r="N198" s="93" t="s">
        <v>120</v>
      </c>
      <c r="O198" s="93" t="s">
        <v>186</v>
      </c>
      <c r="P198" s="93" t="s">
        <v>1072</v>
      </c>
      <c r="Q198" s="93" t="s">
        <v>1259</v>
      </c>
      <c r="R198" s="93" t="s">
        <v>1260</v>
      </c>
      <c r="S198" s="93" t="s">
        <v>125</v>
      </c>
      <c r="T198" s="93" t="s">
        <v>126</v>
      </c>
      <c r="U198" s="93" t="s">
        <v>1255</v>
      </c>
      <c r="V198" s="93" t="s">
        <v>128</v>
      </c>
      <c r="W198" s="93" t="s">
        <v>126</v>
      </c>
      <c r="X198" s="93" t="s">
        <v>126</v>
      </c>
    </row>
    <row r="199" ht="56.25" spans="1:24">
      <c r="A199" s="93" t="s">
        <v>1261</v>
      </c>
      <c r="B199" s="93" t="s">
        <v>1262</v>
      </c>
      <c r="C199" s="93" t="s">
        <v>1263</v>
      </c>
      <c r="D199" s="93" t="s">
        <v>1261</v>
      </c>
      <c r="E199" s="93" t="s">
        <v>518</v>
      </c>
      <c r="F199" s="93" t="s">
        <v>57</v>
      </c>
      <c r="G199" s="93" t="s">
        <v>57</v>
      </c>
      <c r="H199" s="93" t="s">
        <v>1250</v>
      </c>
      <c r="I199" s="93" t="s">
        <v>1251</v>
      </c>
      <c r="J199" s="93" t="s">
        <v>518</v>
      </c>
      <c r="K199" s="93" t="s">
        <v>117</v>
      </c>
      <c r="L199" s="93" t="s">
        <v>118</v>
      </c>
      <c r="M199" s="93"/>
      <c r="N199" s="93" t="s">
        <v>120</v>
      </c>
      <c r="O199" s="93" t="s">
        <v>186</v>
      </c>
      <c r="P199" s="93" t="s">
        <v>933</v>
      </c>
      <c r="Q199" s="93" t="s">
        <v>934</v>
      </c>
      <c r="R199" s="93" t="s">
        <v>1264</v>
      </c>
      <c r="S199" s="93" t="s">
        <v>125</v>
      </c>
      <c r="T199" s="93" t="s">
        <v>126</v>
      </c>
      <c r="U199" s="93" t="s">
        <v>1255</v>
      </c>
      <c r="V199" s="93" t="s">
        <v>128</v>
      </c>
      <c r="W199" s="93" t="s">
        <v>126</v>
      </c>
      <c r="X199" s="93" t="s">
        <v>126</v>
      </c>
    </row>
    <row r="200" ht="56.25" spans="1:24">
      <c r="A200" s="93" t="s">
        <v>1265</v>
      </c>
      <c r="B200" s="93" t="s">
        <v>1266</v>
      </c>
      <c r="C200" s="93" t="s">
        <v>1267</v>
      </c>
      <c r="D200" s="93" t="s">
        <v>1265</v>
      </c>
      <c r="E200" s="93" t="s">
        <v>518</v>
      </c>
      <c r="F200" s="93" t="s">
        <v>57</v>
      </c>
      <c r="G200" s="93" t="s">
        <v>57</v>
      </c>
      <c r="H200" s="93" t="s">
        <v>1250</v>
      </c>
      <c r="I200" s="93" t="s">
        <v>1251</v>
      </c>
      <c r="J200" s="93" t="s">
        <v>518</v>
      </c>
      <c r="K200" s="93" t="s">
        <v>117</v>
      </c>
      <c r="L200" s="93" t="s">
        <v>118</v>
      </c>
      <c r="M200" s="93"/>
      <c r="N200" s="93" t="s">
        <v>120</v>
      </c>
      <c r="O200" s="93" t="s">
        <v>186</v>
      </c>
      <c r="P200" s="93" t="s">
        <v>1268</v>
      </c>
      <c r="Q200" s="93" t="s">
        <v>1269</v>
      </c>
      <c r="R200" s="93" t="s">
        <v>1270</v>
      </c>
      <c r="S200" s="93" t="s">
        <v>125</v>
      </c>
      <c r="T200" s="93" t="s">
        <v>126</v>
      </c>
      <c r="U200" s="93" t="s">
        <v>1255</v>
      </c>
      <c r="V200" s="93" t="s">
        <v>128</v>
      </c>
      <c r="W200" s="93" t="s">
        <v>126</v>
      </c>
      <c r="X200" s="93" t="s">
        <v>126</v>
      </c>
    </row>
    <row r="201" ht="56.25" spans="1:24">
      <c r="A201" s="93" t="s">
        <v>1271</v>
      </c>
      <c r="B201" s="93" t="s">
        <v>1272</v>
      </c>
      <c r="C201" s="93" t="s">
        <v>1273</v>
      </c>
      <c r="D201" s="93" t="s">
        <v>1271</v>
      </c>
      <c r="E201" s="93" t="s">
        <v>518</v>
      </c>
      <c r="F201" s="93" t="s">
        <v>57</v>
      </c>
      <c r="G201" s="93" t="s">
        <v>57</v>
      </c>
      <c r="H201" s="93" t="s">
        <v>1250</v>
      </c>
      <c r="I201" s="93" t="s">
        <v>1251</v>
      </c>
      <c r="J201" s="93" t="s">
        <v>518</v>
      </c>
      <c r="K201" s="93" t="s">
        <v>117</v>
      </c>
      <c r="L201" s="93" t="s">
        <v>118</v>
      </c>
      <c r="M201" s="93"/>
      <c r="N201" s="93" t="s">
        <v>120</v>
      </c>
      <c r="O201" s="93" t="s">
        <v>186</v>
      </c>
      <c r="P201" s="93" t="s">
        <v>1274</v>
      </c>
      <c r="Q201" s="93" t="s">
        <v>1275</v>
      </c>
      <c r="R201" s="93" t="s">
        <v>1276</v>
      </c>
      <c r="S201" s="93" t="s">
        <v>125</v>
      </c>
      <c r="T201" s="93" t="s">
        <v>126</v>
      </c>
      <c r="U201" s="93" t="s">
        <v>1255</v>
      </c>
      <c r="V201" s="93" t="s">
        <v>128</v>
      </c>
      <c r="W201" s="93" t="s">
        <v>126</v>
      </c>
      <c r="X201" s="93" t="s">
        <v>126</v>
      </c>
    </row>
    <row r="202" ht="56.25" spans="1:24">
      <c r="A202" s="93" t="s">
        <v>1277</v>
      </c>
      <c r="B202" s="93" t="s">
        <v>1278</v>
      </c>
      <c r="C202" s="93" t="s">
        <v>1279</v>
      </c>
      <c r="D202" s="93" t="s">
        <v>1277</v>
      </c>
      <c r="E202" s="93" t="s">
        <v>518</v>
      </c>
      <c r="F202" s="93" t="s">
        <v>57</v>
      </c>
      <c r="G202" s="93" t="s">
        <v>57</v>
      </c>
      <c r="H202" s="93" t="s">
        <v>1250</v>
      </c>
      <c r="I202" s="93" t="s">
        <v>1251</v>
      </c>
      <c r="J202" s="93" t="s">
        <v>518</v>
      </c>
      <c r="K202" s="93" t="s">
        <v>117</v>
      </c>
      <c r="L202" s="93" t="s">
        <v>118</v>
      </c>
      <c r="M202" s="93"/>
      <c r="N202" s="93" t="s">
        <v>120</v>
      </c>
      <c r="O202" s="93" t="s">
        <v>186</v>
      </c>
      <c r="P202" s="93" t="s">
        <v>1268</v>
      </c>
      <c r="Q202" s="93" t="s">
        <v>1280</v>
      </c>
      <c r="R202" s="93" t="s">
        <v>1281</v>
      </c>
      <c r="S202" s="93" t="s">
        <v>125</v>
      </c>
      <c r="T202" s="93" t="s">
        <v>126</v>
      </c>
      <c r="U202" s="93" t="s">
        <v>1255</v>
      </c>
      <c r="V202" s="93" t="s">
        <v>128</v>
      </c>
      <c r="W202" s="93" t="s">
        <v>126</v>
      </c>
      <c r="X202" s="93" t="s">
        <v>126</v>
      </c>
    </row>
    <row r="203" ht="56.25" spans="1:24">
      <c r="A203" s="93" t="s">
        <v>1282</v>
      </c>
      <c r="B203" s="93" t="s">
        <v>1283</v>
      </c>
      <c r="C203" s="93" t="s">
        <v>1284</v>
      </c>
      <c r="D203" s="93" t="s">
        <v>1282</v>
      </c>
      <c r="E203" s="93" t="s">
        <v>518</v>
      </c>
      <c r="F203" s="93" t="s">
        <v>57</v>
      </c>
      <c r="G203" s="93" t="s">
        <v>57</v>
      </c>
      <c r="H203" s="93" t="s">
        <v>1250</v>
      </c>
      <c r="I203" s="93" t="s">
        <v>1251</v>
      </c>
      <c r="J203" s="93" t="s">
        <v>518</v>
      </c>
      <c r="K203" s="93" t="s">
        <v>117</v>
      </c>
      <c r="L203" s="93" t="s">
        <v>118</v>
      </c>
      <c r="M203" s="93"/>
      <c r="N203" s="93" t="s">
        <v>120</v>
      </c>
      <c r="O203" s="93" t="s">
        <v>186</v>
      </c>
      <c r="P203" s="93" t="s">
        <v>1285</v>
      </c>
      <c r="Q203" s="93" t="s">
        <v>1286</v>
      </c>
      <c r="R203" s="93" t="s">
        <v>1287</v>
      </c>
      <c r="S203" s="93" t="s">
        <v>125</v>
      </c>
      <c r="T203" s="93" t="s">
        <v>126</v>
      </c>
      <c r="U203" s="93" t="s">
        <v>1255</v>
      </c>
      <c r="V203" s="93" t="s">
        <v>128</v>
      </c>
      <c r="W203" s="93" t="s">
        <v>126</v>
      </c>
      <c r="X203" s="93" t="s">
        <v>126</v>
      </c>
    </row>
    <row r="204" ht="56.25" spans="1:24">
      <c r="A204" s="93" t="s">
        <v>1288</v>
      </c>
      <c r="B204" s="93" t="s">
        <v>1289</v>
      </c>
      <c r="C204" s="93" t="s">
        <v>1290</v>
      </c>
      <c r="D204" s="93" t="s">
        <v>1288</v>
      </c>
      <c r="E204" s="93" t="s">
        <v>518</v>
      </c>
      <c r="F204" s="93" t="s">
        <v>57</v>
      </c>
      <c r="G204" s="93" t="s">
        <v>57</v>
      </c>
      <c r="H204" s="93" t="s">
        <v>1250</v>
      </c>
      <c r="I204" s="93" t="s">
        <v>1251</v>
      </c>
      <c r="J204" s="93" t="s">
        <v>518</v>
      </c>
      <c r="K204" s="93" t="s">
        <v>117</v>
      </c>
      <c r="L204" s="93" t="s">
        <v>118</v>
      </c>
      <c r="M204" s="93"/>
      <c r="N204" s="93" t="s">
        <v>120</v>
      </c>
      <c r="O204" s="93" t="s">
        <v>186</v>
      </c>
      <c r="P204" s="93" t="s">
        <v>717</v>
      </c>
      <c r="Q204" s="93" t="s">
        <v>707</v>
      </c>
      <c r="R204" s="93" t="s">
        <v>1291</v>
      </c>
      <c r="S204" s="93" t="s">
        <v>125</v>
      </c>
      <c r="T204" s="93" t="s">
        <v>126</v>
      </c>
      <c r="U204" s="93" t="s">
        <v>1255</v>
      </c>
      <c r="V204" s="93" t="s">
        <v>128</v>
      </c>
      <c r="W204" s="93" t="s">
        <v>126</v>
      </c>
      <c r="X204" s="93" t="s">
        <v>126</v>
      </c>
    </row>
    <row r="205" ht="56.25" spans="1:24">
      <c r="A205" s="93" t="s">
        <v>1292</v>
      </c>
      <c r="B205" s="93" t="s">
        <v>1293</v>
      </c>
      <c r="C205" s="93" t="s">
        <v>1294</v>
      </c>
      <c r="D205" s="93" t="s">
        <v>1292</v>
      </c>
      <c r="E205" s="93" t="s">
        <v>518</v>
      </c>
      <c r="F205" s="93" t="s">
        <v>57</v>
      </c>
      <c r="G205" s="93" t="s">
        <v>57</v>
      </c>
      <c r="H205" s="93" t="s">
        <v>1295</v>
      </c>
      <c r="I205" s="93" t="s">
        <v>1296</v>
      </c>
      <c r="J205" s="93" t="s">
        <v>518</v>
      </c>
      <c r="K205" s="93" t="s">
        <v>117</v>
      </c>
      <c r="L205" s="93" t="s">
        <v>118</v>
      </c>
      <c r="M205" s="93"/>
      <c r="N205" s="93" t="s">
        <v>120</v>
      </c>
      <c r="O205" s="93" t="s">
        <v>186</v>
      </c>
      <c r="P205" s="93" t="s">
        <v>1297</v>
      </c>
      <c r="Q205" s="93" t="s">
        <v>1298</v>
      </c>
      <c r="R205" s="93" t="s">
        <v>1299</v>
      </c>
      <c r="S205" s="93" t="s">
        <v>125</v>
      </c>
      <c r="T205" s="93" t="s">
        <v>126</v>
      </c>
      <c r="U205" s="93" t="s">
        <v>1300</v>
      </c>
      <c r="V205" s="93" t="s">
        <v>128</v>
      </c>
      <c r="W205" s="93" t="s">
        <v>126</v>
      </c>
      <c r="X205" s="93" t="s">
        <v>126</v>
      </c>
    </row>
    <row r="206" ht="56.25" spans="1:24">
      <c r="A206" s="93" t="s">
        <v>1301</v>
      </c>
      <c r="B206" s="93" t="s">
        <v>1302</v>
      </c>
      <c r="C206" s="93" t="s">
        <v>1303</v>
      </c>
      <c r="D206" s="93" t="s">
        <v>1301</v>
      </c>
      <c r="E206" s="93" t="s">
        <v>518</v>
      </c>
      <c r="F206" s="93" t="s">
        <v>57</v>
      </c>
      <c r="G206" s="93" t="s">
        <v>57</v>
      </c>
      <c r="H206" s="93" t="s">
        <v>1295</v>
      </c>
      <c r="I206" s="93" t="s">
        <v>1296</v>
      </c>
      <c r="J206" s="93" t="s">
        <v>518</v>
      </c>
      <c r="K206" s="93" t="s">
        <v>117</v>
      </c>
      <c r="L206" s="93" t="s">
        <v>118</v>
      </c>
      <c r="M206" s="93"/>
      <c r="N206" s="93" t="s">
        <v>120</v>
      </c>
      <c r="O206" s="93" t="s">
        <v>186</v>
      </c>
      <c r="P206" s="93" t="s">
        <v>1297</v>
      </c>
      <c r="Q206" s="93" t="s">
        <v>1304</v>
      </c>
      <c r="R206" s="93" t="s">
        <v>1305</v>
      </c>
      <c r="S206" s="93" t="s">
        <v>125</v>
      </c>
      <c r="T206" s="93" t="s">
        <v>126</v>
      </c>
      <c r="U206" s="93" t="s">
        <v>1300</v>
      </c>
      <c r="V206" s="93" t="s">
        <v>128</v>
      </c>
      <c r="W206" s="93" t="s">
        <v>126</v>
      </c>
      <c r="X206" s="93" t="s">
        <v>126</v>
      </c>
    </row>
    <row r="207" ht="56.25" spans="1:24">
      <c r="A207" s="93" t="s">
        <v>1306</v>
      </c>
      <c r="B207" s="93" t="s">
        <v>1307</v>
      </c>
      <c r="C207" s="93" t="s">
        <v>1308</v>
      </c>
      <c r="D207" s="93" t="s">
        <v>1306</v>
      </c>
      <c r="E207" s="93" t="s">
        <v>518</v>
      </c>
      <c r="F207" s="93" t="s">
        <v>57</v>
      </c>
      <c r="G207" s="93" t="s">
        <v>57</v>
      </c>
      <c r="H207" s="93" t="s">
        <v>1295</v>
      </c>
      <c r="I207" s="93" t="s">
        <v>1296</v>
      </c>
      <c r="J207" s="93" t="s">
        <v>518</v>
      </c>
      <c r="K207" s="93" t="s">
        <v>117</v>
      </c>
      <c r="L207" s="93" t="s">
        <v>118</v>
      </c>
      <c r="M207" s="93"/>
      <c r="N207" s="93" t="s">
        <v>120</v>
      </c>
      <c r="O207" s="93" t="s">
        <v>186</v>
      </c>
      <c r="P207" s="93" t="s">
        <v>502</v>
      </c>
      <c r="Q207" s="93" t="s">
        <v>1309</v>
      </c>
      <c r="R207" s="93" t="s">
        <v>1310</v>
      </c>
      <c r="S207" s="93" t="s">
        <v>125</v>
      </c>
      <c r="T207" s="93" t="s">
        <v>126</v>
      </c>
      <c r="U207" s="93" t="s">
        <v>1300</v>
      </c>
      <c r="V207" s="93" t="s">
        <v>128</v>
      </c>
      <c r="W207" s="93" t="s">
        <v>126</v>
      </c>
      <c r="X207" s="93" t="s">
        <v>126</v>
      </c>
    </row>
    <row r="208" ht="56.25" spans="1:24">
      <c r="A208" s="93" t="s">
        <v>1311</v>
      </c>
      <c r="B208" s="93" t="s">
        <v>1312</v>
      </c>
      <c r="C208" s="93" t="s">
        <v>1313</v>
      </c>
      <c r="D208" s="93" t="s">
        <v>1311</v>
      </c>
      <c r="E208" s="93" t="s">
        <v>518</v>
      </c>
      <c r="F208" s="93" t="s">
        <v>57</v>
      </c>
      <c r="G208" s="93" t="s">
        <v>57</v>
      </c>
      <c r="H208" s="93" t="s">
        <v>1295</v>
      </c>
      <c r="I208" s="93" t="s">
        <v>1296</v>
      </c>
      <c r="J208" s="93" t="s">
        <v>518</v>
      </c>
      <c r="K208" s="93" t="s">
        <v>117</v>
      </c>
      <c r="L208" s="93" t="s">
        <v>118</v>
      </c>
      <c r="M208" s="93"/>
      <c r="N208" s="93" t="s">
        <v>120</v>
      </c>
      <c r="O208" s="93" t="s">
        <v>186</v>
      </c>
      <c r="P208" s="93" t="s">
        <v>1314</v>
      </c>
      <c r="Q208" s="93" t="s">
        <v>1315</v>
      </c>
      <c r="R208" s="93" t="s">
        <v>1316</v>
      </c>
      <c r="S208" s="93" t="s">
        <v>125</v>
      </c>
      <c r="T208" s="93" t="s">
        <v>126</v>
      </c>
      <c r="U208" s="93" t="s">
        <v>1300</v>
      </c>
      <c r="V208" s="93" t="s">
        <v>128</v>
      </c>
      <c r="W208" s="93" t="s">
        <v>126</v>
      </c>
      <c r="X208" s="93" t="s">
        <v>126</v>
      </c>
    </row>
    <row r="209" ht="56.25" spans="1:24">
      <c r="A209" s="93" t="s">
        <v>1317</v>
      </c>
      <c r="B209" s="93" t="s">
        <v>1318</v>
      </c>
      <c r="C209" s="93" t="s">
        <v>1319</v>
      </c>
      <c r="D209" s="93" t="s">
        <v>1317</v>
      </c>
      <c r="E209" s="93" t="s">
        <v>518</v>
      </c>
      <c r="F209" s="93" t="s">
        <v>57</v>
      </c>
      <c r="G209" s="93" t="s">
        <v>57</v>
      </c>
      <c r="H209" s="93" t="s">
        <v>1295</v>
      </c>
      <c r="I209" s="93" t="s">
        <v>1296</v>
      </c>
      <c r="J209" s="93" t="s">
        <v>518</v>
      </c>
      <c r="K209" s="93" t="s">
        <v>117</v>
      </c>
      <c r="L209" s="93" t="s">
        <v>118</v>
      </c>
      <c r="M209" s="93"/>
      <c r="N209" s="93" t="s">
        <v>120</v>
      </c>
      <c r="O209" s="93" t="s">
        <v>186</v>
      </c>
      <c r="P209" s="93" t="s">
        <v>324</v>
      </c>
      <c r="Q209" s="93" t="s">
        <v>325</v>
      </c>
      <c r="R209" s="93" t="s">
        <v>1320</v>
      </c>
      <c r="S209" s="93" t="s">
        <v>125</v>
      </c>
      <c r="T209" s="93" t="s">
        <v>126</v>
      </c>
      <c r="U209" s="93" t="s">
        <v>1300</v>
      </c>
      <c r="V209" s="93" t="s">
        <v>128</v>
      </c>
      <c r="W209" s="93" t="s">
        <v>126</v>
      </c>
      <c r="X209" s="93" t="s">
        <v>126</v>
      </c>
    </row>
    <row r="210" ht="56.25" spans="1:24">
      <c r="A210" s="93" t="s">
        <v>1321</v>
      </c>
      <c r="B210" s="93" t="s">
        <v>1322</v>
      </c>
      <c r="C210" s="93" t="s">
        <v>1323</v>
      </c>
      <c r="D210" s="93" t="s">
        <v>1321</v>
      </c>
      <c r="E210" s="93" t="s">
        <v>518</v>
      </c>
      <c r="F210" s="93" t="s">
        <v>57</v>
      </c>
      <c r="G210" s="93" t="s">
        <v>57</v>
      </c>
      <c r="H210" s="93" t="s">
        <v>1295</v>
      </c>
      <c r="I210" s="93" t="s">
        <v>1296</v>
      </c>
      <c r="J210" s="93" t="s">
        <v>518</v>
      </c>
      <c r="K210" s="93" t="s">
        <v>117</v>
      </c>
      <c r="L210" s="93" t="s">
        <v>118</v>
      </c>
      <c r="M210" s="93"/>
      <c r="N210" s="93" t="s">
        <v>120</v>
      </c>
      <c r="O210" s="93" t="s">
        <v>186</v>
      </c>
      <c r="P210" s="93" t="s">
        <v>1324</v>
      </c>
      <c r="Q210" s="93" t="s">
        <v>1325</v>
      </c>
      <c r="R210" s="93" t="s">
        <v>1326</v>
      </c>
      <c r="S210" s="93" t="s">
        <v>125</v>
      </c>
      <c r="T210" s="93" t="s">
        <v>126</v>
      </c>
      <c r="U210" s="93" t="s">
        <v>1300</v>
      </c>
      <c r="V210" s="93" t="s">
        <v>128</v>
      </c>
      <c r="W210" s="93" t="s">
        <v>126</v>
      </c>
      <c r="X210" s="93" t="s">
        <v>126</v>
      </c>
    </row>
    <row r="211" ht="56.25" spans="1:24">
      <c r="A211" s="93" t="s">
        <v>1327</v>
      </c>
      <c r="B211" s="93" t="s">
        <v>1328</v>
      </c>
      <c r="C211" s="93" t="s">
        <v>1329</v>
      </c>
      <c r="D211" s="93" t="s">
        <v>1327</v>
      </c>
      <c r="E211" s="93" t="s">
        <v>518</v>
      </c>
      <c r="F211" s="93" t="s">
        <v>57</v>
      </c>
      <c r="G211" s="93" t="s">
        <v>57</v>
      </c>
      <c r="H211" s="93" t="s">
        <v>1330</v>
      </c>
      <c r="I211" s="93" t="s">
        <v>1331</v>
      </c>
      <c r="J211" s="93" t="s">
        <v>518</v>
      </c>
      <c r="K211" s="93" t="s">
        <v>117</v>
      </c>
      <c r="L211" s="93" t="s">
        <v>118</v>
      </c>
      <c r="M211" s="93"/>
      <c r="N211" s="93" t="s">
        <v>120</v>
      </c>
      <c r="O211" s="93" t="s">
        <v>186</v>
      </c>
      <c r="P211" s="93" t="s">
        <v>1332</v>
      </c>
      <c r="Q211" s="93" t="s">
        <v>1333</v>
      </c>
      <c r="R211" s="93" t="s">
        <v>1334</v>
      </c>
      <c r="S211" s="93" t="s">
        <v>125</v>
      </c>
      <c r="T211" s="93" t="s">
        <v>126</v>
      </c>
      <c r="U211" s="93" t="s">
        <v>1335</v>
      </c>
      <c r="V211" s="93" t="s">
        <v>128</v>
      </c>
      <c r="W211" s="93" t="s">
        <v>126</v>
      </c>
      <c r="X211" s="93" t="s">
        <v>126</v>
      </c>
    </row>
    <row r="212" ht="45" spans="1:24">
      <c r="A212" s="93" t="s">
        <v>1336</v>
      </c>
      <c r="B212" s="93" t="s">
        <v>1337</v>
      </c>
      <c r="C212" s="93" t="s">
        <v>1338</v>
      </c>
      <c r="D212" s="93" t="s">
        <v>1336</v>
      </c>
      <c r="E212" s="93" t="s">
        <v>518</v>
      </c>
      <c r="F212" s="93" t="s">
        <v>57</v>
      </c>
      <c r="G212" s="93" t="s">
        <v>57</v>
      </c>
      <c r="H212" s="93" t="s">
        <v>1339</v>
      </c>
      <c r="I212" s="93" t="s">
        <v>1340</v>
      </c>
      <c r="J212" s="93" t="s">
        <v>518</v>
      </c>
      <c r="K212" s="93" t="s">
        <v>117</v>
      </c>
      <c r="L212" s="93" t="s">
        <v>118</v>
      </c>
      <c r="M212" s="93"/>
      <c r="N212" s="93" t="s">
        <v>120</v>
      </c>
      <c r="O212" s="93" t="s">
        <v>186</v>
      </c>
      <c r="P212" s="93" t="s">
        <v>706</v>
      </c>
      <c r="Q212" s="93" t="s">
        <v>414</v>
      </c>
      <c r="R212" s="93" t="s">
        <v>1341</v>
      </c>
      <c r="S212" s="93" t="s">
        <v>125</v>
      </c>
      <c r="T212" s="93" t="s">
        <v>126</v>
      </c>
      <c r="U212" s="93" t="s">
        <v>1342</v>
      </c>
      <c r="V212" s="93" t="s">
        <v>128</v>
      </c>
      <c r="W212" s="93" t="s">
        <v>126</v>
      </c>
      <c r="X212" s="93" t="s">
        <v>126</v>
      </c>
    </row>
    <row r="213" ht="56.25" spans="1:24">
      <c r="A213" s="93" t="s">
        <v>1343</v>
      </c>
      <c r="B213" s="93" t="s">
        <v>1344</v>
      </c>
      <c r="C213" s="93" t="s">
        <v>1345</v>
      </c>
      <c r="D213" s="93" t="s">
        <v>1343</v>
      </c>
      <c r="E213" s="93" t="s">
        <v>518</v>
      </c>
      <c r="F213" s="93" t="s">
        <v>57</v>
      </c>
      <c r="G213" s="93" t="s">
        <v>57</v>
      </c>
      <c r="H213" s="93" t="s">
        <v>1346</v>
      </c>
      <c r="I213" s="93" t="s">
        <v>1347</v>
      </c>
      <c r="J213" s="93" t="s">
        <v>518</v>
      </c>
      <c r="K213" s="93" t="s">
        <v>117</v>
      </c>
      <c r="L213" s="93" t="s">
        <v>118</v>
      </c>
      <c r="M213" s="93"/>
      <c r="N213" s="93"/>
      <c r="O213" s="93" t="s">
        <v>186</v>
      </c>
      <c r="P213" s="93" t="s">
        <v>1348</v>
      </c>
      <c r="Q213" s="93" t="s">
        <v>1349</v>
      </c>
      <c r="R213" s="93" t="s">
        <v>1350</v>
      </c>
      <c r="S213" s="93" t="s">
        <v>125</v>
      </c>
      <c r="T213" s="93" t="s">
        <v>126</v>
      </c>
      <c r="U213" s="93" t="s">
        <v>1351</v>
      </c>
      <c r="V213" s="93" t="s">
        <v>128</v>
      </c>
      <c r="W213" s="93" t="s">
        <v>126</v>
      </c>
      <c r="X213" s="93" t="s">
        <v>126</v>
      </c>
    </row>
    <row r="214" ht="56.25" spans="1:24">
      <c r="A214" s="93" t="s">
        <v>1352</v>
      </c>
      <c r="B214" s="93" t="s">
        <v>1353</v>
      </c>
      <c r="C214" s="93" t="s">
        <v>1354</v>
      </c>
      <c r="D214" s="93" t="s">
        <v>1352</v>
      </c>
      <c r="E214" s="93" t="s">
        <v>518</v>
      </c>
      <c r="F214" s="93" t="s">
        <v>57</v>
      </c>
      <c r="G214" s="93" t="s">
        <v>57</v>
      </c>
      <c r="H214" s="93" t="s">
        <v>1346</v>
      </c>
      <c r="I214" s="93" t="s">
        <v>1347</v>
      </c>
      <c r="J214" s="93" t="s">
        <v>518</v>
      </c>
      <c r="K214" s="93" t="s">
        <v>117</v>
      </c>
      <c r="L214" s="93" t="s">
        <v>118</v>
      </c>
      <c r="M214" s="93"/>
      <c r="N214" s="93" t="s">
        <v>120</v>
      </c>
      <c r="O214" s="93" t="s">
        <v>186</v>
      </c>
      <c r="P214" s="93" t="s">
        <v>736</v>
      </c>
      <c r="Q214" s="93" t="s">
        <v>1355</v>
      </c>
      <c r="R214" s="93" t="s">
        <v>1356</v>
      </c>
      <c r="S214" s="93" t="s">
        <v>125</v>
      </c>
      <c r="T214" s="93" t="s">
        <v>126</v>
      </c>
      <c r="U214" s="93" t="s">
        <v>1351</v>
      </c>
      <c r="V214" s="93" t="s">
        <v>128</v>
      </c>
      <c r="W214" s="93" t="s">
        <v>126</v>
      </c>
      <c r="X214" s="93" t="s">
        <v>126</v>
      </c>
    </row>
    <row r="215" ht="45" spans="1:24">
      <c r="A215" s="93" t="s">
        <v>1357</v>
      </c>
      <c r="B215" s="93" t="s">
        <v>1358</v>
      </c>
      <c r="C215" s="93" t="s">
        <v>1359</v>
      </c>
      <c r="D215" s="93" t="s">
        <v>1357</v>
      </c>
      <c r="E215" s="93" t="s">
        <v>518</v>
      </c>
      <c r="F215" s="93" t="s">
        <v>57</v>
      </c>
      <c r="G215" s="93" t="s">
        <v>57</v>
      </c>
      <c r="H215" s="93" t="s">
        <v>1360</v>
      </c>
      <c r="I215" s="93" t="s">
        <v>1361</v>
      </c>
      <c r="J215" s="93" t="s">
        <v>518</v>
      </c>
      <c r="K215" s="93" t="s">
        <v>117</v>
      </c>
      <c r="L215" s="93" t="s">
        <v>118</v>
      </c>
      <c r="M215" s="93"/>
      <c r="N215" s="93" t="s">
        <v>120</v>
      </c>
      <c r="O215" s="93" t="s">
        <v>186</v>
      </c>
      <c r="P215" s="93" t="s">
        <v>579</v>
      </c>
      <c r="Q215" s="93" t="s">
        <v>414</v>
      </c>
      <c r="R215" s="93" t="s">
        <v>1362</v>
      </c>
      <c r="S215" s="93" t="s">
        <v>125</v>
      </c>
      <c r="T215" s="93" t="s">
        <v>126</v>
      </c>
      <c r="U215" s="93" t="s">
        <v>1363</v>
      </c>
      <c r="V215" s="93" t="s">
        <v>128</v>
      </c>
      <c r="W215" s="93" t="s">
        <v>126</v>
      </c>
      <c r="X215" s="93" t="s">
        <v>126</v>
      </c>
    </row>
    <row r="216" ht="45" spans="1:24">
      <c r="A216" s="93" t="s">
        <v>1364</v>
      </c>
      <c r="B216" s="93" t="s">
        <v>1365</v>
      </c>
      <c r="C216" s="93" t="s">
        <v>1366</v>
      </c>
      <c r="D216" s="93" t="s">
        <v>1364</v>
      </c>
      <c r="E216" s="93" t="s">
        <v>518</v>
      </c>
      <c r="F216" s="93" t="s">
        <v>57</v>
      </c>
      <c r="G216" s="93" t="s">
        <v>57</v>
      </c>
      <c r="H216" s="93" t="s">
        <v>1367</v>
      </c>
      <c r="I216" s="93" t="s">
        <v>1368</v>
      </c>
      <c r="J216" s="93" t="s">
        <v>518</v>
      </c>
      <c r="K216" s="93" t="s">
        <v>117</v>
      </c>
      <c r="L216" s="93" t="s">
        <v>118</v>
      </c>
      <c r="M216" s="93"/>
      <c r="N216" s="93" t="s">
        <v>120</v>
      </c>
      <c r="O216" s="93" t="s">
        <v>186</v>
      </c>
      <c r="P216" s="93" t="s">
        <v>706</v>
      </c>
      <c r="Q216" s="93" t="s">
        <v>414</v>
      </c>
      <c r="R216" s="93" t="s">
        <v>1369</v>
      </c>
      <c r="S216" s="93" t="s">
        <v>125</v>
      </c>
      <c r="T216" s="93" t="s">
        <v>126</v>
      </c>
      <c r="U216" s="93" t="s">
        <v>1370</v>
      </c>
      <c r="V216" s="93" t="s">
        <v>128</v>
      </c>
      <c r="W216" s="93" t="s">
        <v>126</v>
      </c>
      <c r="X216" s="93" t="s">
        <v>126</v>
      </c>
    </row>
    <row r="217" ht="56.25" spans="1:24">
      <c r="A217" s="93" t="s">
        <v>1371</v>
      </c>
      <c r="B217" s="93" t="s">
        <v>37</v>
      </c>
      <c r="C217" s="93" t="s">
        <v>1372</v>
      </c>
      <c r="D217" s="93" t="s">
        <v>1371</v>
      </c>
      <c r="E217" s="93" t="s">
        <v>518</v>
      </c>
      <c r="F217" s="93" t="s">
        <v>57</v>
      </c>
      <c r="G217" s="93" t="s">
        <v>57</v>
      </c>
      <c r="H217" s="93" t="s">
        <v>1367</v>
      </c>
      <c r="I217" s="93" t="s">
        <v>1368</v>
      </c>
      <c r="J217" s="93" t="s">
        <v>518</v>
      </c>
      <c r="K217" s="93" t="s">
        <v>117</v>
      </c>
      <c r="L217" s="93" t="s">
        <v>118</v>
      </c>
      <c r="M217" s="93"/>
      <c r="N217" s="93"/>
      <c r="O217" s="93" t="s">
        <v>186</v>
      </c>
      <c r="P217" s="93" t="s">
        <v>436</v>
      </c>
      <c r="Q217" s="93" t="s">
        <v>1218</v>
      </c>
      <c r="R217" s="93" t="s">
        <v>1373</v>
      </c>
      <c r="S217" s="93" t="s">
        <v>125</v>
      </c>
      <c r="T217" s="93" t="s">
        <v>126</v>
      </c>
      <c r="U217" s="93" t="s">
        <v>1370</v>
      </c>
      <c r="V217" s="93" t="s">
        <v>128</v>
      </c>
      <c r="W217" s="93" t="s">
        <v>126</v>
      </c>
      <c r="X217" s="93" t="s">
        <v>126</v>
      </c>
    </row>
    <row r="218" ht="56.25" spans="1:24">
      <c r="A218" s="93" t="s">
        <v>1374</v>
      </c>
      <c r="B218" s="93" t="s">
        <v>1375</v>
      </c>
      <c r="C218" s="93" t="s">
        <v>1376</v>
      </c>
      <c r="D218" s="93" t="s">
        <v>1374</v>
      </c>
      <c r="E218" s="93" t="s">
        <v>518</v>
      </c>
      <c r="F218" s="93" t="s">
        <v>57</v>
      </c>
      <c r="G218" s="93" t="s">
        <v>57</v>
      </c>
      <c r="H218" s="93" t="s">
        <v>1377</v>
      </c>
      <c r="I218" s="93" t="s">
        <v>1378</v>
      </c>
      <c r="J218" s="93" t="s">
        <v>518</v>
      </c>
      <c r="K218" s="93" t="s">
        <v>117</v>
      </c>
      <c r="L218" s="93" t="s">
        <v>118</v>
      </c>
      <c r="M218" s="93"/>
      <c r="N218" s="93" t="s">
        <v>120</v>
      </c>
      <c r="O218" s="93" t="s">
        <v>186</v>
      </c>
      <c r="P218" s="93" t="s">
        <v>1379</v>
      </c>
      <c r="Q218" s="93" t="s">
        <v>845</v>
      </c>
      <c r="R218" s="93" t="s">
        <v>1380</v>
      </c>
      <c r="S218" s="93" t="s">
        <v>125</v>
      </c>
      <c r="T218" s="93" t="s">
        <v>126</v>
      </c>
      <c r="U218" s="93" t="s">
        <v>1381</v>
      </c>
      <c r="V218" s="93" t="s">
        <v>128</v>
      </c>
      <c r="W218" s="93" t="s">
        <v>126</v>
      </c>
      <c r="X218" s="93" t="s">
        <v>126</v>
      </c>
    </row>
    <row r="219" ht="56.25" spans="1:24">
      <c r="A219" s="93" t="s">
        <v>1382</v>
      </c>
      <c r="B219" s="93" t="s">
        <v>1383</v>
      </c>
      <c r="C219" s="93" t="s">
        <v>1384</v>
      </c>
      <c r="D219" s="93" t="s">
        <v>1382</v>
      </c>
      <c r="E219" s="93" t="s">
        <v>518</v>
      </c>
      <c r="F219" s="93" t="s">
        <v>57</v>
      </c>
      <c r="G219" s="93" t="s">
        <v>57</v>
      </c>
      <c r="H219" s="93" t="s">
        <v>1385</v>
      </c>
      <c r="I219" s="93" t="s">
        <v>1386</v>
      </c>
      <c r="J219" s="93" t="s">
        <v>518</v>
      </c>
      <c r="K219" s="93" t="s">
        <v>117</v>
      </c>
      <c r="L219" s="93" t="s">
        <v>118</v>
      </c>
      <c r="M219" s="93"/>
      <c r="N219" s="93" t="s">
        <v>120</v>
      </c>
      <c r="O219" s="93" t="s">
        <v>186</v>
      </c>
      <c r="P219" s="93" t="s">
        <v>579</v>
      </c>
      <c r="Q219" s="93" t="s">
        <v>1387</v>
      </c>
      <c r="R219" s="93" t="s">
        <v>1388</v>
      </c>
      <c r="S219" s="93" t="s">
        <v>125</v>
      </c>
      <c r="T219" s="93" t="s">
        <v>126</v>
      </c>
      <c r="U219" s="93" t="s">
        <v>1389</v>
      </c>
      <c r="V219" s="93" t="s">
        <v>128</v>
      </c>
      <c r="W219" s="93" t="s">
        <v>126</v>
      </c>
      <c r="X219" s="93" t="s">
        <v>126</v>
      </c>
    </row>
    <row r="220" ht="45" spans="1:24">
      <c r="A220" s="93" t="s">
        <v>1390</v>
      </c>
      <c r="B220" s="93" t="s">
        <v>1391</v>
      </c>
      <c r="C220" s="93" t="s">
        <v>1392</v>
      </c>
      <c r="D220" s="93" t="s">
        <v>1390</v>
      </c>
      <c r="E220" s="93" t="s">
        <v>518</v>
      </c>
      <c r="F220" s="93" t="s">
        <v>1393</v>
      </c>
      <c r="G220" s="93" t="s">
        <v>1393</v>
      </c>
      <c r="H220" s="93" t="s">
        <v>1394</v>
      </c>
      <c r="I220" s="93" t="s">
        <v>1395</v>
      </c>
      <c r="J220" s="93" t="s">
        <v>518</v>
      </c>
      <c r="K220" s="93" t="s">
        <v>117</v>
      </c>
      <c r="L220" s="93" t="s">
        <v>118</v>
      </c>
      <c r="M220" s="93"/>
      <c r="N220" s="93" t="s">
        <v>120</v>
      </c>
      <c r="O220" s="93" t="s">
        <v>186</v>
      </c>
      <c r="P220" s="93" t="s">
        <v>607</v>
      </c>
      <c r="Q220" s="93" t="s">
        <v>414</v>
      </c>
      <c r="R220" s="93" t="s">
        <v>1396</v>
      </c>
      <c r="S220" s="93" t="s">
        <v>125</v>
      </c>
      <c r="T220" s="93" t="s">
        <v>126</v>
      </c>
      <c r="U220" s="93" t="s">
        <v>1397</v>
      </c>
      <c r="V220" s="93" t="s">
        <v>128</v>
      </c>
      <c r="W220" s="93" t="s">
        <v>126</v>
      </c>
      <c r="X220" s="93" t="s">
        <v>126</v>
      </c>
    </row>
    <row r="221" ht="56.25" spans="1:24">
      <c r="A221" s="93" t="s">
        <v>1398</v>
      </c>
      <c r="B221" s="93" t="s">
        <v>1399</v>
      </c>
      <c r="C221" s="93" t="s">
        <v>1400</v>
      </c>
      <c r="D221" s="93" t="s">
        <v>1398</v>
      </c>
      <c r="E221" s="93" t="s">
        <v>518</v>
      </c>
      <c r="F221" s="93" t="s">
        <v>57</v>
      </c>
      <c r="G221" s="93" t="s">
        <v>57</v>
      </c>
      <c r="H221" s="93" t="s">
        <v>1401</v>
      </c>
      <c r="I221" s="93" t="s">
        <v>1402</v>
      </c>
      <c r="J221" s="93" t="s">
        <v>518</v>
      </c>
      <c r="K221" s="93" t="s">
        <v>117</v>
      </c>
      <c r="L221" s="93" t="s">
        <v>118</v>
      </c>
      <c r="M221" s="93"/>
      <c r="N221" s="93"/>
      <c r="O221" s="93" t="s">
        <v>186</v>
      </c>
      <c r="P221" s="93" t="s">
        <v>1403</v>
      </c>
      <c r="Q221" s="93" t="s">
        <v>1349</v>
      </c>
      <c r="R221" s="93" t="s">
        <v>1404</v>
      </c>
      <c r="S221" s="93" t="s">
        <v>125</v>
      </c>
      <c r="T221" s="93" t="s">
        <v>126</v>
      </c>
      <c r="U221" s="93" t="s">
        <v>1405</v>
      </c>
      <c r="V221" s="93" t="s">
        <v>128</v>
      </c>
      <c r="W221" s="93" t="s">
        <v>524</v>
      </c>
      <c r="X221" s="93" t="s">
        <v>1406</v>
      </c>
    </row>
    <row r="222" ht="45" spans="1:24">
      <c r="A222" s="93" t="s">
        <v>1407</v>
      </c>
      <c r="B222" s="93" t="s">
        <v>1408</v>
      </c>
      <c r="C222" s="93" t="s">
        <v>1409</v>
      </c>
      <c r="D222" s="93" t="s">
        <v>1407</v>
      </c>
      <c r="E222" s="93" t="s">
        <v>518</v>
      </c>
      <c r="F222" s="93" t="s">
        <v>57</v>
      </c>
      <c r="G222" s="93" t="s">
        <v>57</v>
      </c>
      <c r="H222" s="93" t="s">
        <v>1410</v>
      </c>
      <c r="I222" s="93" t="s">
        <v>1411</v>
      </c>
      <c r="J222" s="93" t="s">
        <v>518</v>
      </c>
      <c r="K222" s="93" t="s">
        <v>117</v>
      </c>
      <c r="L222" s="93" t="s">
        <v>118</v>
      </c>
      <c r="M222" s="93"/>
      <c r="N222" s="93" t="s">
        <v>120</v>
      </c>
      <c r="O222" s="93" t="s">
        <v>186</v>
      </c>
      <c r="P222" s="93" t="s">
        <v>706</v>
      </c>
      <c r="Q222" s="93" t="s">
        <v>414</v>
      </c>
      <c r="R222" s="93" t="s">
        <v>1412</v>
      </c>
      <c r="S222" s="93" t="s">
        <v>125</v>
      </c>
      <c r="T222" s="93" t="s">
        <v>126</v>
      </c>
      <c r="U222" s="93" t="s">
        <v>1413</v>
      </c>
      <c r="V222" s="93" t="s">
        <v>128</v>
      </c>
      <c r="W222" s="93" t="s">
        <v>126</v>
      </c>
      <c r="X222" s="93" t="s">
        <v>126</v>
      </c>
    </row>
    <row r="223" ht="56.25" spans="1:24">
      <c r="A223" s="93" t="s">
        <v>1414</v>
      </c>
      <c r="B223" s="93" t="s">
        <v>20</v>
      </c>
      <c r="C223" s="93" t="s">
        <v>1415</v>
      </c>
      <c r="D223" s="93" t="s">
        <v>1414</v>
      </c>
      <c r="E223" s="93" t="s">
        <v>518</v>
      </c>
      <c r="F223" s="93" t="s">
        <v>57</v>
      </c>
      <c r="G223" s="93" t="s">
        <v>57</v>
      </c>
      <c r="H223" s="93" t="s">
        <v>1416</v>
      </c>
      <c r="I223" s="93" t="s">
        <v>1417</v>
      </c>
      <c r="J223" s="93" t="s">
        <v>518</v>
      </c>
      <c r="K223" s="93" t="s">
        <v>117</v>
      </c>
      <c r="L223" s="93" t="s">
        <v>118</v>
      </c>
      <c r="M223" s="93"/>
      <c r="N223" s="93"/>
      <c r="O223" s="93" t="s">
        <v>186</v>
      </c>
      <c r="P223" s="93" t="s">
        <v>424</v>
      </c>
      <c r="Q223" s="93" t="s">
        <v>1418</v>
      </c>
      <c r="R223" s="93" t="s">
        <v>1419</v>
      </c>
      <c r="S223" s="93" t="s">
        <v>125</v>
      </c>
      <c r="T223" s="93" t="s">
        <v>126</v>
      </c>
      <c r="U223" s="93" t="s">
        <v>1420</v>
      </c>
      <c r="V223" s="93" t="s">
        <v>128</v>
      </c>
      <c r="W223" s="93" t="s">
        <v>126</v>
      </c>
      <c r="X223" s="93" t="s">
        <v>126</v>
      </c>
    </row>
    <row r="224" ht="56.25" spans="1:24">
      <c r="A224" s="93" t="s">
        <v>1421</v>
      </c>
      <c r="B224" s="93" t="s">
        <v>1422</v>
      </c>
      <c r="C224" s="93" t="s">
        <v>1423</v>
      </c>
      <c r="D224" s="93" t="s">
        <v>1421</v>
      </c>
      <c r="E224" s="93" t="s">
        <v>518</v>
      </c>
      <c r="F224" s="93" t="s">
        <v>57</v>
      </c>
      <c r="G224" s="93" t="s">
        <v>57</v>
      </c>
      <c r="H224" s="93" t="s">
        <v>1424</v>
      </c>
      <c r="I224" s="93" t="s">
        <v>1425</v>
      </c>
      <c r="J224" s="93" t="s">
        <v>518</v>
      </c>
      <c r="K224" s="93" t="s">
        <v>117</v>
      </c>
      <c r="L224" s="93" t="s">
        <v>118</v>
      </c>
      <c r="M224" s="93"/>
      <c r="N224" s="93" t="s">
        <v>120</v>
      </c>
      <c r="O224" s="93" t="s">
        <v>186</v>
      </c>
      <c r="P224" s="93" t="s">
        <v>1426</v>
      </c>
      <c r="Q224" s="93" t="s">
        <v>1427</v>
      </c>
      <c r="R224" s="93" t="s">
        <v>1428</v>
      </c>
      <c r="S224" s="93" t="s">
        <v>125</v>
      </c>
      <c r="T224" s="93" t="s">
        <v>126</v>
      </c>
      <c r="U224" s="93" t="s">
        <v>1429</v>
      </c>
      <c r="V224" s="93" t="s">
        <v>128</v>
      </c>
      <c r="W224" s="93" t="s">
        <v>126</v>
      </c>
      <c r="X224" s="93" t="s">
        <v>126</v>
      </c>
    </row>
    <row r="225" ht="45" spans="1:24">
      <c r="A225" s="93" t="s">
        <v>1430</v>
      </c>
      <c r="B225" s="93" t="s">
        <v>52</v>
      </c>
      <c r="C225" s="93" t="s">
        <v>1431</v>
      </c>
      <c r="D225" s="93" t="s">
        <v>1430</v>
      </c>
      <c r="E225" s="93" t="s">
        <v>518</v>
      </c>
      <c r="F225" s="93" t="s">
        <v>57</v>
      </c>
      <c r="G225" s="93" t="s">
        <v>57</v>
      </c>
      <c r="H225" s="93" t="s">
        <v>1432</v>
      </c>
      <c r="I225" s="93" t="s">
        <v>1433</v>
      </c>
      <c r="J225" s="93" t="s">
        <v>518</v>
      </c>
      <c r="K225" s="93" t="s">
        <v>117</v>
      </c>
      <c r="L225" s="93" t="s">
        <v>118</v>
      </c>
      <c r="M225" s="93"/>
      <c r="N225" s="93"/>
      <c r="O225" s="93" t="s">
        <v>186</v>
      </c>
      <c r="P225" s="93" t="s">
        <v>53</v>
      </c>
      <c r="Q225" s="93" t="s">
        <v>414</v>
      </c>
      <c r="R225" s="93" t="s">
        <v>1434</v>
      </c>
      <c r="S225" s="93" t="s">
        <v>125</v>
      </c>
      <c r="T225" s="93" t="s">
        <v>126</v>
      </c>
      <c r="U225" s="93" t="s">
        <v>1435</v>
      </c>
      <c r="V225" s="93" t="s">
        <v>128</v>
      </c>
      <c r="W225" s="93" t="s">
        <v>126</v>
      </c>
      <c r="X225" s="93" t="s">
        <v>126</v>
      </c>
    </row>
    <row r="226" ht="56.25" spans="1:24">
      <c r="A226" s="93" t="s">
        <v>1436</v>
      </c>
      <c r="B226" s="93" t="s">
        <v>22</v>
      </c>
      <c r="C226" s="93" t="s">
        <v>1437</v>
      </c>
      <c r="D226" s="93" t="s">
        <v>1436</v>
      </c>
      <c r="E226" s="93" t="s">
        <v>518</v>
      </c>
      <c r="F226" s="93" t="s">
        <v>57</v>
      </c>
      <c r="G226" s="93" t="s">
        <v>57</v>
      </c>
      <c r="H226" s="93" t="s">
        <v>1438</v>
      </c>
      <c r="I226" s="93" t="s">
        <v>1439</v>
      </c>
      <c r="J226" s="93" t="s">
        <v>518</v>
      </c>
      <c r="K226" s="93" t="s">
        <v>117</v>
      </c>
      <c r="L226" s="93" t="s">
        <v>118</v>
      </c>
      <c r="M226" s="93"/>
      <c r="N226" s="93"/>
      <c r="O226" s="93" t="s">
        <v>186</v>
      </c>
      <c r="P226" s="93" t="s">
        <v>468</v>
      </c>
      <c r="Q226" s="93" t="s">
        <v>1440</v>
      </c>
      <c r="R226" s="93" t="s">
        <v>1441</v>
      </c>
      <c r="S226" s="93" t="s">
        <v>125</v>
      </c>
      <c r="T226" s="93" t="s">
        <v>126</v>
      </c>
      <c r="U226" s="93" t="s">
        <v>1442</v>
      </c>
      <c r="V226" s="93" t="s">
        <v>128</v>
      </c>
      <c r="W226" s="93" t="s">
        <v>126</v>
      </c>
      <c r="X226" s="93" t="s">
        <v>126</v>
      </c>
    </row>
    <row r="227" ht="45" spans="1:24">
      <c r="A227" s="93" t="s">
        <v>1443</v>
      </c>
      <c r="B227" s="93" t="s">
        <v>1444</v>
      </c>
      <c r="C227" s="93" t="s">
        <v>1445</v>
      </c>
      <c r="D227" s="93" t="s">
        <v>1443</v>
      </c>
      <c r="E227" s="93" t="s">
        <v>518</v>
      </c>
      <c r="F227" s="93" t="s">
        <v>57</v>
      </c>
      <c r="G227" s="93" t="s">
        <v>57</v>
      </c>
      <c r="H227" s="93" t="s">
        <v>1446</v>
      </c>
      <c r="I227" s="93" t="s">
        <v>1447</v>
      </c>
      <c r="J227" s="93" t="s">
        <v>518</v>
      </c>
      <c r="K227" s="93" t="s">
        <v>117</v>
      </c>
      <c r="L227" s="93" t="s">
        <v>118</v>
      </c>
      <c r="M227" s="93"/>
      <c r="N227" s="93"/>
      <c r="O227" s="93" t="s">
        <v>186</v>
      </c>
      <c r="P227" s="93" t="s">
        <v>53</v>
      </c>
      <c r="Q227" s="93" t="s">
        <v>414</v>
      </c>
      <c r="R227" s="93" t="s">
        <v>1448</v>
      </c>
      <c r="S227" s="93" t="s">
        <v>125</v>
      </c>
      <c r="T227" s="93" t="s">
        <v>126</v>
      </c>
      <c r="U227" s="93" t="s">
        <v>1449</v>
      </c>
      <c r="V227" s="93" t="s">
        <v>128</v>
      </c>
      <c r="W227" s="93" t="s">
        <v>126</v>
      </c>
      <c r="X227" s="93" t="s">
        <v>126</v>
      </c>
    </row>
    <row r="228" ht="56.25" spans="1:24">
      <c r="A228" s="93" t="s">
        <v>1450</v>
      </c>
      <c r="B228" s="93" t="s">
        <v>60</v>
      </c>
      <c r="C228" s="93" t="s">
        <v>1451</v>
      </c>
      <c r="D228" s="93" t="s">
        <v>1450</v>
      </c>
      <c r="E228" s="93" t="s">
        <v>518</v>
      </c>
      <c r="F228" s="93" t="s">
        <v>57</v>
      </c>
      <c r="G228" s="93" t="s">
        <v>57</v>
      </c>
      <c r="H228" s="93" t="s">
        <v>1446</v>
      </c>
      <c r="I228" s="93" t="s">
        <v>1447</v>
      </c>
      <c r="J228" s="93" t="s">
        <v>518</v>
      </c>
      <c r="K228" s="93" t="s">
        <v>117</v>
      </c>
      <c r="L228" s="93" t="s">
        <v>118</v>
      </c>
      <c r="M228" s="93"/>
      <c r="N228" s="93"/>
      <c r="O228" s="93" t="s">
        <v>186</v>
      </c>
      <c r="P228" s="93" t="s">
        <v>61</v>
      </c>
      <c r="Q228" s="93" t="s">
        <v>1452</v>
      </c>
      <c r="R228" s="93" t="s">
        <v>1453</v>
      </c>
      <c r="S228" s="93" t="s">
        <v>125</v>
      </c>
      <c r="T228" s="93" t="s">
        <v>126</v>
      </c>
      <c r="U228" s="93" t="s">
        <v>1449</v>
      </c>
      <c r="V228" s="93" t="s">
        <v>128</v>
      </c>
      <c r="W228" s="93" t="s">
        <v>126</v>
      </c>
      <c r="X228" s="93" t="s">
        <v>126</v>
      </c>
    </row>
    <row r="229" ht="56.25" spans="1:24">
      <c r="A229" s="93" t="s">
        <v>1454</v>
      </c>
      <c r="B229" s="93" t="s">
        <v>1455</v>
      </c>
      <c r="C229" s="93" t="s">
        <v>1456</v>
      </c>
      <c r="D229" s="93" t="s">
        <v>1454</v>
      </c>
      <c r="E229" s="93" t="s">
        <v>518</v>
      </c>
      <c r="F229" s="93" t="s">
        <v>57</v>
      </c>
      <c r="G229" s="93" t="s">
        <v>57</v>
      </c>
      <c r="H229" s="93" t="s">
        <v>1457</v>
      </c>
      <c r="I229" s="93" t="s">
        <v>1458</v>
      </c>
      <c r="J229" s="93" t="s">
        <v>518</v>
      </c>
      <c r="K229" s="93" t="s">
        <v>117</v>
      </c>
      <c r="L229" s="93" t="s">
        <v>118</v>
      </c>
      <c r="M229" s="93"/>
      <c r="N229" s="93"/>
      <c r="O229" s="93" t="s">
        <v>186</v>
      </c>
      <c r="P229" s="93" t="s">
        <v>236</v>
      </c>
      <c r="Q229" s="93" t="s">
        <v>237</v>
      </c>
      <c r="R229" s="93" t="s">
        <v>1459</v>
      </c>
      <c r="S229" s="93" t="s">
        <v>125</v>
      </c>
      <c r="T229" s="93" t="s">
        <v>126</v>
      </c>
      <c r="U229" s="93" t="s">
        <v>1460</v>
      </c>
      <c r="V229" s="93" t="s">
        <v>128</v>
      </c>
      <c r="W229" s="93" t="s">
        <v>126</v>
      </c>
      <c r="X229" s="93" t="s">
        <v>126</v>
      </c>
    </row>
    <row r="230" ht="56.25" spans="1:24">
      <c r="A230" s="93" t="s">
        <v>1461</v>
      </c>
      <c r="B230" s="93" t="s">
        <v>1462</v>
      </c>
      <c r="C230" s="93" t="s">
        <v>1463</v>
      </c>
      <c r="D230" s="93" t="s">
        <v>1461</v>
      </c>
      <c r="E230" s="93" t="s">
        <v>518</v>
      </c>
      <c r="F230" s="93" t="s">
        <v>57</v>
      </c>
      <c r="G230" s="93" t="s">
        <v>57</v>
      </c>
      <c r="H230" s="93" t="s">
        <v>1464</v>
      </c>
      <c r="I230" s="93" t="s">
        <v>1465</v>
      </c>
      <c r="J230" s="93" t="s">
        <v>518</v>
      </c>
      <c r="K230" s="93" t="s">
        <v>117</v>
      </c>
      <c r="L230" s="93" t="s">
        <v>118</v>
      </c>
      <c r="M230" s="93"/>
      <c r="N230" s="93" t="s">
        <v>120</v>
      </c>
      <c r="O230" s="93" t="s">
        <v>186</v>
      </c>
      <c r="P230" s="93" t="s">
        <v>553</v>
      </c>
      <c r="Q230" s="93" t="s">
        <v>554</v>
      </c>
      <c r="R230" s="93" t="s">
        <v>1466</v>
      </c>
      <c r="S230" s="93" t="s">
        <v>125</v>
      </c>
      <c r="T230" s="93" t="s">
        <v>126</v>
      </c>
      <c r="U230" s="93" t="s">
        <v>1467</v>
      </c>
      <c r="V230" s="93" t="s">
        <v>128</v>
      </c>
      <c r="W230" s="93" t="s">
        <v>126</v>
      </c>
      <c r="X230" s="93" t="s">
        <v>126</v>
      </c>
    </row>
    <row r="231" ht="56.25" spans="1:24">
      <c r="A231" s="93" t="s">
        <v>1468</v>
      </c>
      <c r="B231" s="93" t="s">
        <v>1469</v>
      </c>
      <c r="C231" s="93" t="s">
        <v>1470</v>
      </c>
      <c r="D231" s="93" t="s">
        <v>1468</v>
      </c>
      <c r="E231" s="93" t="s">
        <v>518</v>
      </c>
      <c r="F231" s="93" t="s">
        <v>618</v>
      </c>
      <c r="G231" s="93" t="s">
        <v>618</v>
      </c>
      <c r="H231" s="93" t="s">
        <v>1471</v>
      </c>
      <c r="I231" s="93" t="s">
        <v>1465</v>
      </c>
      <c r="J231" s="93" t="s">
        <v>518</v>
      </c>
      <c r="K231" s="93" t="s">
        <v>117</v>
      </c>
      <c r="L231" s="93" t="s">
        <v>1472</v>
      </c>
      <c r="M231" s="93"/>
      <c r="N231" s="93"/>
      <c r="O231" s="93" t="s">
        <v>186</v>
      </c>
      <c r="P231" s="93" t="s">
        <v>154</v>
      </c>
      <c r="Q231" s="93" t="s">
        <v>1473</v>
      </c>
      <c r="R231" s="93" t="s">
        <v>1474</v>
      </c>
      <c r="S231" s="93" t="s">
        <v>125</v>
      </c>
      <c r="T231" s="93" t="s">
        <v>126</v>
      </c>
      <c r="U231" s="93" t="s">
        <v>1475</v>
      </c>
      <c r="V231" s="93" t="s">
        <v>128</v>
      </c>
      <c r="W231" s="93" t="s">
        <v>126</v>
      </c>
      <c r="X231" s="93" t="s">
        <v>126</v>
      </c>
    </row>
    <row r="232" ht="56.25" spans="1:24">
      <c r="A232" s="93" t="s">
        <v>1476</v>
      </c>
      <c r="B232" s="93" t="s">
        <v>1477</v>
      </c>
      <c r="C232" s="93" t="s">
        <v>1478</v>
      </c>
      <c r="D232" s="93" t="s">
        <v>1476</v>
      </c>
      <c r="E232" s="93" t="s">
        <v>518</v>
      </c>
      <c r="F232" s="93" t="s">
        <v>618</v>
      </c>
      <c r="G232" s="93" t="s">
        <v>618</v>
      </c>
      <c r="H232" s="93" t="s">
        <v>1464</v>
      </c>
      <c r="I232" s="93" t="s">
        <v>1479</v>
      </c>
      <c r="J232" s="93" t="s">
        <v>518</v>
      </c>
      <c r="K232" s="93" t="s">
        <v>117</v>
      </c>
      <c r="L232" s="93" t="s">
        <v>118</v>
      </c>
      <c r="M232" s="93"/>
      <c r="N232" s="93" t="s">
        <v>120</v>
      </c>
      <c r="O232" s="93" t="s">
        <v>186</v>
      </c>
      <c r="P232" s="93" t="s">
        <v>913</v>
      </c>
      <c r="Q232" s="93" t="s">
        <v>139</v>
      </c>
      <c r="R232" s="93" t="s">
        <v>1480</v>
      </c>
      <c r="S232" s="93" t="s">
        <v>125</v>
      </c>
      <c r="T232" s="93" t="s">
        <v>126</v>
      </c>
      <c r="U232" s="93" t="s">
        <v>1467</v>
      </c>
      <c r="V232" s="93" t="s">
        <v>128</v>
      </c>
      <c r="W232" s="93" t="s">
        <v>126</v>
      </c>
      <c r="X232" s="93" t="s">
        <v>126</v>
      </c>
    </row>
    <row r="233" ht="56.25" spans="1:24">
      <c r="A233" s="93" t="s">
        <v>1481</v>
      </c>
      <c r="B233" s="93" t="s">
        <v>1482</v>
      </c>
      <c r="C233" s="93" t="s">
        <v>1483</v>
      </c>
      <c r="D233" s="93" t="s">
        <v>1481</v>
      </c>
      <c r="E233" s="93" t="s">
        <v>518</v>
      </c>
      <c r="F233" s="93" t="s">
        <v>618</v>
      </c>
      <c r="G233" s="93" t="s">
        <v>618</v>
      </c>
      <c r="H233" s="93" t="s">
        <v>1484</v>
      </c>
      <c r="I233" s="93" t="s">
        <v>1485</v>
      </c>
      <c r="J233" s="93" t="s">
        <v>518</v>
      </c>
      <c r="K233" s="93" t="s">
        <v>117</v>
      </c>
      <c r="L233" s="93" t="s">
        <v>118</v>
      </c>
      <c r="M233" s="93"/>
      <c r="N233" s="93" t="s">
        <v>120</v>
      </c>
      <c r="O233" s="93" t="s">
        <v>186</v>
      </c>
      <c r="P233" s="93" t="s">
        <v>1426</v>
      </c>
      <c r="Q233" s="93" t="s">
        <v>554</v>
      </c>
      <c r="R233" s="93" t="s">
        <v>1486</v>
      </c>
      <c r="S233" s="93" t="s">
        <v>125</v>
      </c>
      <c r="T233" s="93" t="s">
        <v>126</v>
      </c>
      <c r="U233" s="93" t="s">
        <v>1487</v>
      </c>
      <c r="V233" s="93" t="s">
        <v>128</v>
      </c>
      <c r="W233" s="93" t="s">
        <v>126</v>
      </c>
      <c r="X233" s="93" t="s">
        <v>126</v>
      </c>
    </row>
    <row r="234" ht="56.25" spans="1:24">
      <c r="A234" s="93" t="s">
        <v>1488</v>
      </c>
      <c r="B234" s="93" t="s">
        <v>1489</v>
      </c>
      <c r="C234" s="93" t="s">
        <v>1490</v>
      </c>
      <c r="D234" s="93" t="s">
        <v>1488</v>
      </c>
      <c r="E234" s="93" t="s">
        <v>518</v>
      </c>
      <c r="F234" s="93" t="s">
        <v>57</v>
      </c>
      <c r="G234" s="93" t="s">
        <v>57</v>
      </c>
      <c r="H234" s="93" t="s">
        <v>1491</v>
      </c>
      <c r="I234" s="93" t="s">
        <v>1492</v>
      </c>
      <c r="J234" s="93" t="s">
        <v>518</v>
      </c>
      <c r="K234" s="93" t="s">
        <v>117</v>
      </c>
      <c r="L234" s="93" t="s">
        <v>118</v>
      </c>
      <c r="M234" s="93"/>
      <c r="N234" s="93"/>
      <c r="O234" s="93" t="s">
        <v>186</v>
      </c>
      <c r="P234" s="93" t="s">
        <v>1493</v>
      </c>
      <c r="Q234" s="93" t="s">
        <v>1494</v>
      </c>
      <c r="R234" s="93" t="s">
        <v>1495</v>
      </c>
      <c r="S234" s="93" t="s">
        <v>125</v>
      </c>
      <c r="T234" s="93" t="s">
        <v>126</v>
      </c>
      <c r="U234" s="93" t="s">
        <v>1496</v>
      </c>
      <c r="V234" s="93" t="s">
        <v>128</v>
      </c>
      <c r="W234" s="93" t="s">
        <v>126</v>
      </c>
      <c r="X234" s="93" t="s">
        <v>126</v>
      </c>
    </row>
    <row r="235" ht="56.25" spans="1:24">
      <c r="A235" s="93" t="s">
        <v>1497</v>
      </c>
      <c r="B235" s="93" t="s">
        <v>48</v>
      </c>
      <c r="C235" s="93" t="s">
        <v>1498</v>
      </c>
      <c r="D235" s="93" t="s">
        <v>1497</v>
      </c>
      <c r="E235" s="93" t="s">
        <v>518</v>
      </c>
      <c r="F235" s="93" t="s">
        <v>57</v>
      </c>
      <c r="G235" s="93" t="s">
        <v>57</v>
      </c>
      <c r="H235" s="93" t="s">
        <v>1491</v>
      </c>
      <c r="I235" s="93" t="s">
        <v>1492</v>
      </c>
      <c r="J235" s="93" t="s">
        <v>518</v>
      </c>
      <c r="K235" s="93" t="s">
        <v>117</v>
      </c>
      <c r="L235" s="93" t="s">
        <v>118</v>
      </c>
      <c r="M235" s="93"/>
      <c r="N235" s="93"/>
      <c r="O235" s="93" t="s">
        <v>186</v>
      </c>
      <c r="P235" s="93" t="s">
        <v>1493</v>
      </c>
      <c r="Q235" s="93" t="s">
        <v>1494</v>
      </c>
      <c r="R235" s="93" t="s">
        <v>1499</v>
      </c>
      <c r="S235" s="93" t="s">
        <v>125</v>
      </c>
      <c r="T235" s="93" t="s">
        <v>126</v>
      </c>
      <c r="U235" s="93" t="s">
        <v>1496</v>
      </c>
      <c r="V235" s="93" t="s">
        <v>128</v>
      </c>
      <c r="W235" s="93" t="s">
        <v>126</v>
      </c>
      <c r="X235" s="93" t="s">
        <v>126</v>
      </c>
    </row>
    <row r="236" ht="56.25" spans="1:24">
      <c r="A236" s="93" t="s">
        <v>1500</v>
      </c>
      <c r="B236" s="93" t="s">
        <v>1501</v>
      </c>
      <c r="C236" s="93" t="s">
        <v>1502</v>
      </c>
      <c r="D236" s="93" t="s">
        <v>1500</v>
      </c>
      <c r="E236" s="93" t="s">
        <v>518</v>
      </c>
      <c r="F236" s="93" t="s">
        <v>1503</v>
      </c>
      <c r="G236" s="93" t="s">
        <v>1503</v>
      </c>
      <c r="H236" s="93" t="s">
        <v>1504</v>
      </c>
      <c r="I236" s="93" t="s">
        <v>1505</v>
      </c>
      <c r="J236" s="93" t="s">
        <v>518</v>
      </c>
      <c r="K236" s="93" t="s">
        <v>117</v>
      </c>
      <c r="L236" s="93" t="s">
        <v>118</v>
      </c>
      <c r="M236" s="93"/>
      <c r="N236" s="93"/>
      <c r="O236" s="93" t="s">
        <v>186</v>
      </c>
      <c r="P236" s="93" t="s">
        <v>15</v>
      </c>
      <c r="Q236" s="93" t="s">
        <v>1506</v>
      </c>
      <c r="R236" s="93" t="s">
        <v>1507</v>
      </c>
      <c r="S236" s="93" t="s">
        <v>125</v>
      </c>
      <c r="T236" s="93" t="s">
        <v>126</v>
      </c>
      <c r="U236" s="93" t="s">
        <v>1508</v>
      </c>
      <c r="V236" s="93" t="s">
        <v>128</v>
      </c>
      <c r="W236" s="93" t="s">
        <v>126</v>
      </c>
      <c r="X236" s="93" t="s">
        <v>126</v>
      </c>
    </row>
    <row r="237" ht="56.25" spans="1:24">
      <c r="A237" s="93" t="s">
        <v>1509</v>
      </c>
      <c r="B237" s="93" t="s">
        <v>1510</v>
      </c>
      <c r="C237" s="93" t="s">
        <v>1511</v>
      </c>
      <c r="D237" s="93" t="s">
        <v>1509</v>
      </c>
      <c r="E237" s="93" t="s">
        <v>1512</v>
      </c>
      <c r="F237" s="93" t="s">
        <v>618</v>
      </c>
      <c r="G237" s="93" t="s">
        <v>618</v>
      </c>
      <c r="H237" s="93" t="s">
        <v>1513</v>
      </c>
      <c r="I237" s="93" t="s">
        <v>1514</v>
      </c>
      <c r="J237" s="93" t="s">
        <v>1512</v>
      </c>
      <c r="K237" s="93" t="s">
        <v>117</v>
      </c>
      <c r="L237" s="93" t="s">
        <v>118</v>
      </c>
      <c r="M237" s="93"/>
      <c r="N237" s="93"/>
      <c r="O237" s="93" t="s">
        <v>121</v>
      </c>
      <c r="P237" s="93" t="s">
        <v>15</v>
      </c>
      <c r="Q237" s="93" t="s">
        <v>1506</v>
      </c>
      <c r="R237" s="93" t="s">
        <v>1515</v>
      </c>
      <c r="S237" s="93" t="s">
        <v>125</v>
      </c>
      <c r="T237" s="93" t="s">
        <v>126</v>
      </c>
      <c r="U237" s="93" t="s">
        <v>1516</v>
      </c>
      <c r="V237" s="93" t="s">
        <v>128</v>
      </c>
      <c r="W237" s="93" t="s">
        <v>524</v>
      </c>
      <c r="X237" s="93" t="s">
        <v>1406</v>
      </c>
    </row>
    <row r="238" ht="56.25" spans="1:24">
      <c r="A238" s="93" t="s">
        <v>1517</v>
      </c>
      <c r="B238" s="93" t="s">
        <v>1518</v>
      </c>
      <c r="C238" s="93" t="s">
        <v>1519</v>
      </c>
      <c r="D238" s="93" t="s">
        <v>1517</v>
      </c>
      <c r="E238" s="93" t="s">
        <v>518</v>
      </c>
      <c r="F238" s="93" t="s">
        <v>1503</v>
      </c>
      <c r="G238" s="93" t="s">
        <v>1503</v>
      </c>
      <c r="H238" s="93" t="s">
        <v>1520</v>
      </c>
      <c r="I238" s="93" t="s">
        <v>1521</v>
      </c>
      <c r="J238" s="93" t="s">
        <v>518</v>
      </c>
      <c r="K238" s="93" t="s">
        <v>117</v>
      </c>
      <c r="L238" s="93" t="s">
        <v>118</v>
      </c>
      <c r="M238" s="93"/>
      <c r="N238" s="93"/>
      <c r="O238" s="93" t="s">
        <v>1522</v>
      </c>
      <c r="P238" s="93" t="s">
        <v>298</v>
      </c>
      <c r="Q238" s="93" t="s">
        <v>1523</v>
      </c>
      <c r="R238" s="93" t="s">
        <v>1524</v>
      </c>
      <c r="S238" s="93" t="s">
        <v>125</v>
      </c>
      <c r="T238" s="93" t="s">
        <v>126</v>
      </c>
      <c r="U238" s="93" t="s">
        <v>1525</v>
      </c>
      <c r="V238" s="93" t="s">
        <v>128</v>
      </c>
      <c r="W238" s="93" t="s">
        <v>126</v>
      </c>
      <c r="X238" s="93" t="s">
        <v>126</v>
      </c>
    </row>
    <row r="239" ht="45" spans="1:24">
      <c r="A239" s="93" t="s">
        <v>1526</v>
      </c>
      <c r="B239" s="93" t="s">
        <v>1527</v>
      </c>
      <c r="C239" s="93" t="s">
        <v>1528</v>
      </c>
      <c r="D239" s="93" t="s">
        <v>1526</v>
      </c>
      <c r="E239" s="93" t="s">
        <v>518</v>
      </c>
      <c r="F239" s="93" t="s">
        <v>57</v>
      </c>
      <c r="G239" s="93" t="s">
        <v>57</v>
      </c>
      <c r="H239" s="93" t="s">
        <v>1529</v>
      </c>
      <c r="I239" s="93" t="s">
        <v>1530</v>
      </c>
      <c r="J239" s="93" t="s">
        <v>518</v>
      </c>
      <c r="K239" s="93" t="s">
        <v>117</v>
      </c>
      <c r="L239" s="93" t="s">
        <v>118</v>
      </c>
      <c r="M239" s="93"/>
      <c r="N239" s="93"/>
      <c r="O239" s="93" t="s">
        <v>1522</v>
      </c>
      <c r="P239" s="93" t="s">
        <v>15</v>
      </c>
      <c r="Q239" s="93" t="s">
        <v>1531</v>
      </c>
      <c r="R239" s="93" t="s">
        <v>1532</v>
      </c>
      <c r="S239" s="93" t="s">
        <v>125</v>
      </c>
      <c r="T239" s="93" t="s">
        <v>126</v>
      </c>
      <c r="U239" s="93" t="s">
        <v>1533</v>
      </c>
      <c r="V239" s="93" t="s">
        <v>128</v>
      </c>
      <c r="W239" s="93" t="s">
        <v>126</v>
      </c>
      <c r="X239" s="93" t="s">
        <v>126</v>
      </c>
    </row>
    <row r="240" ht="56.25" spans="1:24">
      <c r="A240" s="93" t="s">
        <v>1534</v>
      </c>
      <c r="B240" s="93" t="s">
        <v>1535</v>
      </c>
      <c r="C240" s="93" t="s">
        <v>1536</v>
      </c>
      <c r="D240" s="93" t="s">
        <v>1534</v>
      </c>
      <c r="E240" s="93" t="s">
        <v>518</v>
      </c>
      <c r="F240" s="93" t="s">
        <v>57</v>
      </c>
      <c r="G240" s="93" t="s">
        <v>57</v>
      </c>
      <c r="H240" s="93" t="s">
        <v>1537</v>
      </c>
      <c r="I240" s="93" t="s">
        <v>1538</v>
      </c>
      <c r="J240" s="93" t="s">
        <v>518</v>
      </c>
      <c r="K240" s="93" t="s">
        <v>117</v>
      </c>
      <c r="L240" s="93" t="s">
        <v>118</v>
      </c>
      <c r="M240" s="93"/>
      <c r="N240" s="93" t="s">
        <v>120</v>
      </c>
      <c r="O240" s="93" t="s">
        <v>1522</v>
      </c>
      <c r="P240" s="93" t="s">
        <v>717</v>
      </c>
      <c r="Q240" s="93" t="s">
        <v>707</v>
      </c>
      <c r="R240" s="93" t="s">
        <v>1539</v>
      </c>
      <c r="S240" s="93" t="s">
        <v>125</v>
      </c>
      <c r="T240" s="93" t="s">
        <v>126</v>
      </c>
      <c r="U240" s="93" t="s">
        <v>1540</v>
      </c>
      <c r="V240" s="93" t="s">
        <v>128</v>
      </c>
      <c r="W240" s="93" t="s">
        <v>126</v>
      </c>
      <c r="X240" s="93" t="s">
        <v>126</v>
      </c>
    </row>
    <row r="241" ht="45" spans="1:24">
      <c r="A241" s="93" t="s">
        <v>1541</v>
      </c>
      <c r="B241" s="93" t="s">
        <v>1542</v>
      </c>
      <c r="C241" s="93" t="s">
        <v>1543</v>
      </c>
      <c r="D241" s="93" t="s">
        <v>1541</v>
      </c>
      <c r="E241" s="93" t="s">
        <v>518</v>
      </c>
      <c r="F241" s="93" t="s">
        <v>57</v>
      </c>
      <c r="G241" s="93" t="s">
        <v>57</v>
      </c>
      <c r="H241" s="93" t="s">
        <v>1544</v>
      </c>
      <c r="I241" s="93" t="s">
        <v>1545</v>
      </c>
      <c r="J241" s="93" t="s">
        <v>518</v>
      </c>
      <c r="K241" s="93" t="s">
        <v>117</v>
      </c>
      <c r="L241" s="93" t="s">
        <v>118</v>
      </c>
      <c r="M241" s="93"/>
      <c r="N241" s="93" t="s">
        <v>120</v>
      </c>
      <c r="O241" s="93" t="s">
        <v>1522</v>
      </c>
      <c r="P241" s="93" t="s">
        <v>1546</v>
      </c>
      <c r="Q241" s="93" t="s">
        <v>1547</v>
      </c>
      <c r="R241" s="93" t="s">
        <v>1548</v>
      </c>
      <c r="S241" s="93" t="s">
        <v>125</v>
      </c>
      <c r="T241" s="93" t="s">
        <v>126</v>
      </c>
      <c r="U241" s="93" t="s">
        <v>1549</v>
      </c>
      <c r="V241" s="93" t="s">
        <v>128</v>
      </c>
      <c r="W241" s="93" t="s">
        <v>126</v>
      </c>
      <c r="X241" s="93" t="s">
        <v>126</v>
      </c>
    </row>
    <row r="242" ht="56.25" spans="1:24">
      <c r="A242" s="93" t="s">
        <v>1550</v>
      </c>
      <c r="B242" s="93" t="s">
        <v>1551</v>
      </c>
      <c r="C242" s="93" t="s">
        <v>1552</v>
      </c>
      <c r="D242" s="93" t="s">
        <v>1550</v>
      </c>
      <c r="E242" s="93" t="s">
        <v>518</v>
      </c>
      <c r="F242" s="93" t="s">
        <v>57</v>
      </c>
      <c r="G242" s="93" t="s">
        <v>57</v>
      </c>
      <c r="H242" s="93" t="s">
        <v>1553</v>
      </c>
      <c r="I242" s="93" t="s">
        <v>1554</v>
      </c>
      <c r="J242" s="93" t="s">
        <v>518</v>
      </c>
      <c r="K242" s="93" t="s">
        <v>117</v>
      </c>
      <c r="L242" s="93" t="s">
        <v>118</v>
      </c>
      <c r="M242" s="93"/>
      <c r="N242" s="93"/>
      <c r="O242" s="93" t="s">
        <v>186</v>
      </c>
      <c r="P242" s="93" t="s">
        <v>1125</v>
      </c>
      <c r="Q242" s="93" t="s">
        <v>1126</v>
      </c>
      <c r="R242" s="93" t="s">
        <v>1555</v>
      </c>
      <c r="S242" s="93" t="s">
        <v>125</v>
      </c>
      <c r="T242" s="93" t="s">
        <v>126</v>
      </c>
      <c r="U242" s="93" t="s">
        <v>1556</v>
      </c>
      <c r="V242" s="93" t="s">
        <v>128</v>
      </c>
      <c r="W242" s="93" t="s">
        <v>524</v>
      </c>
      <c r="X242" s="93" t="s">
        <v>1406</v>
      </c>
    </row>
    <row r="243" ht="45" spans="1:24">
      <c r="A243" s="93" t="s">
        <v>1557</v>
      </c>
      <c r="B243" s="93" t="s">
        <v>1558</v>
      </c>
      <c r="C243" s="93" t="s">
        <v>1559</v>
      </c>
      <c r="D243" s="93" t="s">
        <v>1557</v>
      </c>
      <c r="E243" s="93" t="s">
        <v>518</v>
      </c>
      <c r="F243" s="93" t="s">
        <v>57</v>
      </c>
      <c r="G243" s="93" t="s">
        <v>57</v>
      </c>
      <c r="H243" s="93" t="s">
        <v>1553</v>
      </c>
      <c r="I243" s="93" t="s">
        <v>1554</v>
      </c>
      <c r="J243" s="93" t="s">
        <v>518</v>
      </c>
      <c r="K243" s="93" t="s">
        <v>117</v>
      </c>
      <c r="L243" s="93" t="s">
        <v>118</v>
      </c>
      <c r="M243" s="93"/>
      <c r="N243" s="93"/>
      <c r="O243" s="93" t="s">
        <v>578</v>
      </c>
      <c r="P243" s="93" t="s">
        <v>512</v>
      </c>
      <c r="Q243" s="93" t="s">
        <v>1560</v>
      </c>
      <c r="R243" s="93" t="s">
        <v>1561</v>
      </c>
      <c r="S243" s="93" t="s">
        <v>125</v>
      </c>
      <c r="T243" s="93" t="s">
        <v>126</v>
      </c>
      <c r="U243" s="93" t="s">
        <v>1556</v>
      </c>
      <c r="V243" s="93" t="s">
        <v>128</v>
      </c>
      <c r="W243" s="93" t="s">
        <v>524</v>
      </c>
      <c r="X243" s="93" t="s">
        <v>1406</v>
      </c>
    </row>
    <row r="244" ht="56.25" spans="1:24">
      <c r="A244" s="93" t="s">
        <v>1562</v>
      </c>
      <c r="B244" s="93" t="s">
        <v>1563</v>
      </c>
      <c r="C244" s="93" t="s">
        <v>1564</v>
      </c>
      <c r="D244" s="93" t="s">
        <v>1562</v>
      </c>
      <c r="E244" s="93" t="s">
        <v>518</v>
      </c>
      <c r="F244" s="93" t="s">
        <v>57</v>
      </c>
      <c r="G244" s="93" t="s">
        <v>57</v>
      </c>
      <c r="H244" s="93" t="s">
        <v>1553</v>
      </c>
      <c r="I244" s="93" t="s">
        <v>1554</v>
      </c>
      <c r="J244" s="93" t="s">
        <v>518</v>
      </c>
      <c r="K244" s="93" t="s">
        <v>117</v>
      </c>
      <c r="L244" s="93" t="s">
        <v>118</v>
      </c>
      <c r="M244" s="93"/>
      <c r="N244" s="93"/>
      <c r="O244" s="93" t="s">
        <v>578</v>
      </c>
      <c r="P244" s="93" t="s">
        <v>1565</v>
      </c>
      <c r="Q244" s="93" t="s">
        <v>1566</v>
      </c>
      <c r="R244" s="93" t="s">
        <v>1567</v>
      </c>
      <c r="S244" s="93" t="s">
        <v>125</v>
      </c>
      <c r="T244" s="93" t="s">
        <v>126</v>
      </c>
      <c r="U244" s="93" t="s">
        <v>1556</v>
      </c>
      <c r="V244" s="93" t="s">
        <v>128</v>
      </c>
      <c r="W244" s="93" t="s">
        <v>524</v>
      </c>
      <c r="X244" s="93" t="s">
        <v>1406</v>
      </c>
    </row>
    <row r="245" ht="56.25" spans="1:24">
      <c r="A245" s="93" t="s">
        <v>1568</v>
      </c>
      <c r="B245" s="93" t="s">
        <v>1569</v>
      </c>
      <c r="C245" s="93" t="s">
        <v>1570</v>
      </c>
      <c r="D245" s="93" t="s">
        <v>1568</v>
      </c>
      <c r="E245" s="93" t="s">
        <v>518</v>
      </c>
      <c r="F245" s="93" t="s">
        <v>57</v>
      </c>
      <c r="G245" s="93" t="s">
        <v>57</v>
      </c>
      <c r="H245" s="93" t="s">
        <v>1553</v>
      </c>
      <c r="I245" s="93" t="s">
        <v>1554</v>
      </c>
      <c r="J245" s="93" t="s">
        <v>518</v>
      </c>
      <c r="K245" s="93" t="s">
        <v>117</v>
      </c>
      <c r="L245" s="93" t="s">
        <v>118</v>
      </c>
      <c r="M245" s="93"/>
      <c r="N245" s="93"/>
      <c r="O245" s="93" t="s">
        <v>578</v>
      </c>
      <c r="P245" s="93" t="s">
        <v>1162</v>
      </c>
      <c r="Q245" s="93" t="s">
        <v>1571</v>
      </c>
      <c r="R245" s="93" t="s">
        <v>1572</v>
      </c>
      <c r="S245" s="93" t="s">
        <v>125</v>
      </c>
      <c r="T245" s="93" t="s">
        <v>126</v>
      </c>
      <c r="U245" s="93" t="s">
        <v>1556</v>
      </c>
      <c r="V245" s="93" t="s">
        <v>128</v>
      </c>
      <c r="W245" s="93" t="s">
        <v>524</v>
      </c>
      <c r="X245" s="93" t="s">
        <v>1406</v>
      </c>
    </row>
    <row r="246" ht="56.25" spans="1:24">
      <c r="A246" s="93" t="s">
        <v>1573</v>
      </c>
      <c r="B246" s="93" t="s">
        <v>1574</v>
      </c>
      <c r="C246" s="93" t="s">
        <v>1575</v>
      </c>
      <c r="D246" s="93" t="s">
        <v>1573</v>
      </c>
      <c r="E246" s="93" t="s">
        <v>518</v>
      </c>
      <c r="F246" s="93" t="s">
        <v>57</v>
      </c>
      <c r="G246" s="93" t="s">
        <v>57</v>
      </c>
      <c r="H246" s="93" t="s">
        <v>1553</v>
      </c>
      <c r="I246" s="93" t="s">
        <v>1554</v>
      </c>
      <c r="J246" s="93" t="s">
        <v>518</v>
      </c>
      <c r="K246" s="93" t="s">
        <v>117</v>
      </c>
      <c r="L246" s="93" t="s">
        <v>118</v>
      </c>
      <c r="M246" s="93"/>
      <c r="N246" s="93"/>
      <c r="O246" s="93" t="s">
        <v>186</v>
      </c>
      <c r="P246" s="93" t="s">
        <v>1576</v>
      </c>
      <c r="Q246" s="93" t="s">
        <v>1577</v>
      </c>
      <c r="R246" s="93" t="s">
        <v>1578</v>
      </c>
      <c r="S246" s="93" t="s">
        <v>125</v>
      </c>
      <c r="T246" s="93" t="s">
        <v>126</v>
      </c>
      <c r="U246" s="93" t="s">
        <v>1556</v>
      </c>
      <c r="V246" s="93" t="s">
        <v>128</v>
      </c>
      <c r="W246" s="93" t="s">
        <v>524</v>
      </c>
      <c r="X246" s="93" t="s">
        <v>1406</v>
      </c>
    </row>
    <row r="247" ht="56.25" spans="1:24">
      <c r="A247" s="93" t="s">
        <v>1579</v>
      </c>
      <c r="B247" s="93" t="s">
        <v>1580</v>
      </c>
      <c r="C247" s="93" t="s">
        <v>1581</v>
      </c>
      <c r="D247" s="93" t="s">
        <v>1579</v>
      </c>
      <c r="E247" s="93" t="s">
        <v>518</v>
      </c>
      <c r="F247" s="93" t="s">
        <v>57</v>
      </c>
      <c r="G247" s="93" t="s">
        <v>57</v>
      </c>
      <c r="H247" s="93" t="s">
        <v>1553</v>
      </c>
      <c r="I247" s="93" t="s">
        <v>1554</v>
      </c>
      <c r="J247" s="93" t="s">
        <v>518</v>
      </c>
      <c r="K247" s="93" t="s">
        <v>117</v>
      </c>
      <c r="L247" s="93" t="s">
        <v>118</v>
      </c>
      <c r="M247" s="93"/>
      <c r="N247" s="93"/>
      <c r="O247" s="93" t="s">
        <v>578</v>
      </c>
      <c r="P247" s="93" t="s">
        <v>281</v>
      </c>
      <c r="Q247" s="93" t="s">
        <v>282</v>
      </c>
      <c r="R247" s="93" t="s">
        <v>1582</v>
      </c>
      <c r="S247" s="93" t="s">
        <v>125</v>
      </c>
      <c r="T247" s="93" t="s">
        <v>126</v>
      </c>
      <c r="U247" s="93" t="s">
        <v>1556</v>
      </c>
      <c r="V247" s="93" t="s">
        <v>128</v>
      </c>
      <c r="W247" s="93" t="s">
        <v>524</v>
      </c>
      <c r="X247" s="93" t="s">
        <v>1406</v>
      </c>
    </row>
    <row r="248" ht="56.25" spans="1:24">
      <c r="A248" s="93" t="s">
        <v>1583</v>
      </c>
      <c r="B248" s="93" t="s">
        <v>1584</v>
      </c>
      <c r="C248" s="93" t="s">
        <v>1585</v>
      </c>
      <c r="D248" s="93" t="s">
        <v>1583</v>
      </c>
      <c r="E248" s="93" t="s">
        <v>518</v>
      </c>
      <c r="F248" s="93" t="s">
        <v>57</v>
      </c>
      <c r="G248" s="93" t="s">
        <v>57</v>
      </c>
      <c r="H248" s="93" t="s">
        <v>1553</v>
      </c>
      <c r="I248" s="93" t="s">
        <v>1554</v>
      </c>
      <c r="J248" s="93" t="s">
        <v>518</v>
      </c>
      <c r="K248" s="93" t="s">
        <v>117</v>
      </c>
      <c r="L248" s="93" t="s">
        <v>118</v>
      </c>
      <c r="M248" s="93"/>
      <c r="N248" s="93"/>
      <c r="O248" s="93" t="s">
        <v>578</v>
      </c>
      <c r="P248" s="93" t="s">
        <v>1586</v>
      </c>
      <c r="Q248" s="93" t="s">
        <v>1587</v>
      </c>
      <c r="R248" s="93" t="s">
        <v>1588</v>
      </c>
      <c r="S248" s="93" t="s">
        <v>125</v>
      </c>
      <c r="T248" s="93" t="s">
        <v>126</v>
      </c>
      <c r="U248" s="93" t="s">
        <v>1556</v>
      </c>
      <c r="V248" s="93" t="s">
        <v>128</v>
      </c>
      <c r="W248" s="93" t="s">
        <v>524</v>
      </c>
      <c r="X248" s="93" t="s">
        <v>1406</v>
      </c>
    </row>
    <row r="249" ht="78.75" spans="1:24">
      <c r="A249" s="93" t="s">
        <v>1589</v>
      </c>
      <c r="B249" s="93" t="s">
        <v>1590</v>
      </c>
      <c r="C249" s="93" t="s">
        <v>1591</v>
      </c>
      <c r="D249" s="93" t="s">
        <v>1589</v>
      </c>
      <c r="E249" s="93" t="s">
        <v>518</v>
      </c>
      <c r="F249" s="93" t="s">
        <v>57</v>
      </c>
      <c r="G249" s="93" t="s">
        <v>57</v>
      </c>
      <c r="H249" s="93" t="s">
        <v>1553</v>
      </c>
      <c r="I249" s="93" t="s">
        <v>1554</v>
      </c>
      <c r="J249" s="93" t="s">
        <v>518</v>
      </c>
      <c r="K249" s="93" t="s">
        <v>117</v>
      </c>
      <c r="L249" s="93" t="s">
        <v>118</v>
      </c>
      <c r="M249" s="93"/>
      <c r="N249" s="93"/>
      <c r="O249" s="93" t="s">
        <v>186</v>
      </c>
      <c r="P249" s="93" t="s">
        <v>1592</v>
      </c>
      <c r="Q249" s="93" t="s">
        <v>1593</v>
      </c>
      <c r="R249" s="93" t="s">
        <v>1594</v>
      </c>
      <c r="S249" s="93" t="s">
        <v>125</v>
      </c>
      <c r="T249" s="93" t="s">
        <v>126</v>
      </c>
      <c r="U249" s="93" t="s">
        <v>1556</v>
      </c>
      <c r="V249" s="93" t="s">
        <v>128</v>
      </c>
      <c r="W249" s="93" t="s">
        <v>524</v>
      </c>
      <c r="X249" s="93" t="s">
        <v>1406</v>
      </c>
    </row>
    <row r="250" ht="45" spans="1:24">
      <c r="A250" s="93" t="s">
        <v>1595</v>
      </c>
      <c r="B250" s="93" t="s">
        <v>1596</v>
      </c>
      <c r="C250" s="93" t="s">
        <v>1597</v>
      </c>
      <c r="D250" s="93" t="s">
        <v>1595</v>
      </c>
      <c r="E250" s="93" t="s">
        <v>518</v>
      </c>
      <c r="F250" s="93" t="s">
        <v>57</v>
      </c>
      <c r="G250" s="93" t="s">
        <v>57</v>
      </c>
      <c r="H250" s="93" t="s">
        <v>1553</v>
      </c>
      <c r="I250" s="93" t="s">
        <v>1554</v>
      </c>
      <c r="J250" s="93" t="s">
        <v>518</v>
      </c>
      <c r="K250" s="93" t="s">
        <v>117</v>
      </c>
      <c r="L250" s="93" t="s">
        <v>118</v>
      </c>
      <c r="M250" s="93"/>
      <c r="N250" s="93"/>
      <c r="O250" s="93" t="s">
        <v>186</v>
      </c>
      <c r="P250" s="93" t="s">
        <v>1598</v>
      </c>
      <c r="Q250" s="93" t="s">
        <v>414</v>
      </c>
      <c r="R250" s="93" t="s">
        <v>1599</v>
      </c>
      <c r="S250" s="93" t="s">
        <v>125</v>
      </c>
      <c r="T250" s="93" t="s">
        <v>126</v>
      </c>
      <c r="U250" s="93" t="s">
        <v>1556</v>
      </c>
      <c r="V250" s="93" t="s">
        <v>128</v>
      </c>
      <c r="W250" s="93" t="s">
        <v>524</v>
      </c>
      <c r="X250" s="93" t="s">
        <v>1406</v>
      </c>
    </row>
    <row r="251" ht="56.25" spans="1:24">
      <c r="A251" s="93" t="s">
        <v>1600</v>
      </c>
      <c r="B251" s="93" t="s">
        <v>1601</v>
      </c>
      <c r="C251" s="93" t="s">
        <v>1602</v>
      </c>
      <c r="D251" s="93" t="s">
        <v>1600</v>
      </c>
      <c r="E251" s="93" t="s">
        <v>518</v>
      </c>
      <c r="F251" s="93" t="s">
        <v>57</v>
      </c>
      <c r="G251" s="93" t="s">
        <v>57</v>
      </c>
      <c r="H251" s="93" t="s">
        <v>1553</v>
      </c>
      <c r="I251" s="93" t="s">
        <v>1554</v>
      </c>
      <c r="J251" s="93" t="s">
        <v>518</v>
      </c>
      <c r="K251" s="93" t="s">
        <v>117</v>
      </c>
      <c r="L251" s="93" t="s">
        <v>118</v>
      </c>
      <c r="M251" s="93"/>
      <c r="N251" s="93"/>
      <c r="O251" s="93" t="s">
        <v>578</v>
      </c>
      <c r="P251" s="93" t="s">
        <v>395</v>
      </c>
      <c r="Q251" s="93" t="s">
        <v>396</v>
      </c>
      <c r="R251" s="93" t="s">
        <v>1603</v>
      </c>
      <c r="S251" s="93" t="s">
        <v>125</v>
      </c>
      <c r="T251" s="93" t="s">
        <v>126</v>
      </c>
      <c r="U251" s="93" t="s">
        <v>1556</v>
      </c>
      <c r="V251" s="93" t="s">
        <v>128</v>
      </c>
      <c r="W251" s="93" t="s">
        <v>524</v>
      </c>
      <c r="X251" s="93" t="s">
        <v>1406</v>
      </c>
    </row>
    <row r="252" ht="56.25" spans="1:24">
      <c r="A252" s="93" t="s">
        <v>1604</v>
      </c>
      <c r="B252" s="93" t="s">
        <v>1605</v>
      </c>
      <c r="C252" s="93" t="s">
        <v>1606</v>
      </c>
      <c r="D252" s="93" t="s">
        <v>1604</v>
      </c>
      <c r="E252" s="93" t="s">
        <v>518</v>
      </c>
      <c r="F252" s="93" t="s">
        <v>57</v>
      </c>
      <c r="G252" s="93" t="s">
        <v>57</v>
      </c>
      <c r="H252" s="93" t="s">
        <v>1553</v>
      </c>
      <c r="I252" s="93" t="s">
        <v>1554</v>
      </c>
      <c r="J252" s="93" t="s">
        <v>518</v>
      </c>
      <c r="K252" s="93" t="s">
        <v>117</v>
      </c>
      <c r="L252" s="93" t="s">
        <v>118</v>
      </c>
      <c r="M252" s="93"/>
      <c r="N252" s="93"/>
      <c r="O252" s="93" t="s">
        <v>186</v>
      </c>
      <c r="P252" s="93" t="s">
        <v>1607</v>
      </c>
      <c r="Q252" s="93" t="s">
        <v>1608</v>
      </c>
      <c r="R252" s="93" t="s">
        <v>1609</v>
      </c>
      <c r="S252" s="93" t="s">
        <v>125</v>
      </c>
      <c r="T252" s="93" t="s">
        <v>126</v>
      </c>
      <c r="U252" s="93" t="s">
        <v>1556</v>
      </c>
      <c r="V252" s="93" t="s">
        <v>128</v>
      </c>
      <c r="W252" s="93" t="s">
        <v>524</v>
      </c>
      <c r="X252" s="93" t="s">
        <v>1406</v>
      </c>
    </row>
    <row r="253" ht="56.25" spans="1:24">
      <c r="A253" s="93" t="s">
        <v>1610</v>
      </c>
      <c r="B253" s="93" t="s">
        <v>1611</v>
      </c>
      <c r="C253" s="93" t="s">
        <v>1612</v>
      </c>
      <c r="D253" s="93" t="s">
        <v>1610</v>
      </c>
      <c r="E253" s="93" t="s">
        <v>518</v>
      </c>
      <c r="F253" s="93" t="s">
        <v>57</v>
      </c>
      <c r="G253" s="93" t="s">
        <v>57</v>
      </c>
      <c r="H253" s="93" t="s">
        <v>1613</v>
      </c>
      <c r="I253" s="93" t="s">
        <v>1614</v>
      </c>
      <c r="J253" s="93" t="s">
        <v>518</v>
      </c>
      <c r="K253" s="93" t="s">
        <v>117</v>
      </c>
      <c r="L253" s="93" t="s">
        <v>118</v>
      </c>
      <c r="M253" s="93"/>
      <c r="N253" s="93" t="s">
        <v>120</v>
      </c>
      <c r="O253" s="93" t="s">
        <v>186</v>
      </c>
      <c r="P253" s="93" t="s">
        <v>682</v>
      </c>
      <c r="Q253" s="93" t="s">
        <v>960</v>
      </c>
      <c r="R253" s="93" t="s">
        <v>1615</v>
      </c>
      <c r="S253" s="93" t="s">
        <v>125</v>
      </c>
      <c r="T253" s="93" t="s">
        <v>126</v>
      </c>
      <c r="U253" s="93" t="s">
        <v>1616</v>
      </c>
      <c r="V253" s="93" t="s">
        <v>128</v>
      </c>
      <c r="W253" s="93" t="s">
        <v>524</v>
      </c>
      <c r="X253" s="93" t="s">
        <v>1406</v>
      </c>
    </row>
    <row r="254" ht="56.25" spans="1:24">
      <c r="A254" s="93" t="s">
        <v>1617</v>
      </c>
      <c r="B254" s="93" t="s">
        <v>1618</v>
      </c>
      <c r="C254" s="93" t="s">
        <v>1619</v>
      </c>
      <c r="D254" s="93" t="s">
        <v>1617</v>
      </c>
      <c r="E254" s="93" t="s">
        <v>518</v>
      </c>
      <c r="F254" s="93" t="s">
        <v>57</v>
      </c>
      <c r="G254" s="93" t="s">
        <v>57</v>
      </c>
      <c r="H254" s="93" t="s">
        <v>1613</v>
      </c>
      <c r="I254" s="93" t="s">
        <v>1614</v>
      </c>
      <c r="J254" s="93" t="s">
        <v>518</v>
      </c>
      <c r="K254" s="93" t="s">
        <v>117</v>
      </c>
      <c r="L254" s="93" t="s">
        <v>118</v>
      </c>
      <c r="M254" s="93"/>
      <c r="N254" s="93" t="s">
        <v>120</v>
      </c>
      <c r="O254" s="93" t="s">
        <v>186</v>
      </c>
      <c r="P254" s="93" t="s">
        <v>502</v>
      </c>
      <c r="Q254" s="93" t="s">
        <v>1309</v>
      </c>
      <c r="R254" s="93" t="s">
        <v>1620</v>
      </c>
      <c r="S254" s="93" t="s">
        <v>125</v>
      </c>
      <c r="T254" s="93" t="s">
        <v>126</v>
      </c>
      <c r="U254" s="93" t="s">
        <v>1616</v>
      </c>
      <c r="V254" s="93" t="s">
        <v>128</v>
      </c>
      <c r="W254" s="93" t="s">
        <v>524</v>
      </c>
      <c r="X254" s="93" t="s">
        <v>1406</v>
      </c>
    </row>
    <row r="255" ht="56.25" spans="1:24">
      <c r="A255" s="93" t="s">
        <v>1621</v>
      </c>
      <c r="B255" s="93" t="s">
        <v>1622</v>
      </c>
      <c r="C255" s="93" t="s">
        <v>1623</v>
      </c>
      <c r="D255" s="93" t="s">
        <v>1621</v>
      </c>
      <c r="E255" s="93" t="s">
        <v>518</v>
      </c>
      <c r="F255" s="93" t="s">
        <v>57</v>
      </c>
      <c r="G255" s="93" t="s">
        <v>57</v>
      </c>
      <c r="H255" s="93" t="s">
        <v>1613</v>
      </c>
      <c r="I255" s="93" t="s">
        <v>1614</v>
      </c>
      <c r="J255" s="93" t="s">
        <v>518</v>
      </c>
      <c r="K255" s="93" t="s">
        <v>117</v>
      </c>
      <c r="L255" s="93" t="s">
        <v>118</v>
      </c>
      <c r="M255" s="93"/>
      <c r="N255" s="93" t="s">
        <v>120</v>
      </c>
      <c r="O255" s="93" t="s">
        <v>186</v>
      </c>
      <c r="P255" s="93" t="s">
        <v>1624</v>
      </c>
      <c r="Q255" s="93" t="s">
        <v>934</v>
      </c>
      <c r="R255" s="93" t="s">
        <v>1625</v>
      </c>
      <c r="S255" s="93" t="s">
        <v>125</v>
      </c>
      <c r="T255" s="93" t="s">
        <v>126</v>
      </c>
      <c r="U255" s="93" t="s">
        <v>1616</v>
      </c>
      <c r="V255" s="93" t="s">
        <v>128</v>
      </c>
      <c r="W255" s="93" t="s">
        <v>524</v>
      </c>
      <c r="X255" s="93" t="s">
        <v>1406</v>
      </c>
    </row>
    <row r="256" ht="56.25" spans="1:24">
      <c r="A256" s="93" t="s">
        <v>1626</v>
      </c>
      <c r="B256" s="93" t="s">
        <v>1627</v>
      </c>
      <c r="C256" s="93" t="s">
        <v>1628</v>
      </c>
      <c r="D256" s="93" t="s">
        <v>1626</v>
      </c>
      <c r="E256" s="93" t="s">
        <v>518</v>
      </c>
      <c r="F256" s="93" t="s">
        <v>57</v>
      </c>
      <c r="G256" s="93" t="s">
        <v>57</v>
      </c>
      <c r="H256" s="93" t="s">
        <v>1613</v>
      </c>
      <c r="I256" s="93" t="s">
        <v>1614</v>
      </c>
      <c r="J256" s="93" t="s">
        <v>518</v>
      </c>
      <c r="K256" s="93" t="s">
        <v>117</v>
      </c>
      <c r="L256" s="93" t="s">
        <v>118</v>
      </c>
      <c r="M256" s="93"/>
      <c r="N256" s="93" t="s">
        <v>120</v>
      </c>
      <c r="O256" s="93" t="s">
        <v>186</v>
      </c>
      <c r="P256" s="93" t="s">
        <v>844</v>
      </c>
      <c r="Q256" s="93" t="s">
        <v>845</v>
      </c>
      <c r="R256" s="93" t="s">
        <v>1629</v>
      </c>
      <c r="S256" s="93" t="s">
        <v>125</v>
      </c>
      <c r="T256" s="93" t="s">
        <v>126</v>
      </c>
      <c r="U256" s="93" t="s">
        <v>1616</v>
      </c>
      <c r="V256" s="93" t="s">
        <v>128</v>
      </c>
      <c r="W256" s="93" t="s">
        <v>524</v>
      </c>
      <c r="X256" s="93" t="s">
        <v>1406</v>
      </c>
    </row>
    <row r="257" ht="56.25" spans="1:24">
      <c r="A257" s="93" t="s">
        <v>1630</v>
      </c>
      <c r="B257" s="93" t="s">
        <v>1631</v>
      </c>
      <c r="C257" s="93" t="s">
        <v>1632</v>
      </c>
      <c r="D257" s="93" t="s">
        <v>1630</v>
      </c>
      <c r="E257" s="93" t="s">
        <v>518</v>
      </c>
      <c r="F257" s="93" t="s">
        <v>57</v>
      </c>
      <c r="G257" s="93" t="s">
        <v>57</v>
      </c>
      <c r="H257" s="93" t="s">
        <v>1613</v>
      </c>
      <c r="I257" s="93" t="s">
        <v>1614</v>
      </c>
      <c r="J257" s="93" t="s">
        <v>518</v>
      </c>
      <c r="K257" s="93" t="s">
        <v>117</v>
      </c>
      <c r="L257" s="93" t="s">
        <v>118</v>
      </c>
      <c r="M257" s="93"/>
      <c r="N257" s="93" t="s">
        <v>120</v>
      </c>
      <c r="O257" s="93" t="s">
        <v>578</v>
      </c>
      <c r="P257" s="93" t="s">
        <v>1633</v>
      </c>
      <c r="Q257" s="93" t="s">
        <v>1634</v>
      </c>
      <c r="R257" s="93" t="s">
        <v>1635</v>
      </c>
      <c r="S257" s="93" t="s">
        <v>125</v>
      </c>
      <c r="T257" s="93" t="s">
        <v>126</v>
      </c>
      <c r="U257" s="93" t="s">
        <v>1616</v>
      </c>
      <c r="V257" s="93" t="s">
        <v>128</v>
      </c>
      <c r="W257" s="93" t="s">
        <v>524</v>
      </c>
      <c r="X257" s="93" t="s">
        <v>1406</v>
      </c>
    </row>
    <row r="258" ht="56.25" spans="1:24">
      <c r="A258" s="93" t="s">
        <v>1636</v>
      </c>
      <c r="B258" s="93" t="s">
        <v>1637</v>
      </c>
      <c r="C258" s="93" t="s">
        <v>1638</v>
      </c>
      <c r="D258" s="93" t="s">
        <v>1636</v>
      </c>
      <c r="E258" s="93" t="s">
        <v>518</v>
      </c>
      <c r="F258" s="93" t="s">
        <v>57</v>
      </c>
      <c r="G258" s="93" t="s">
        <v>57</v>
      </c>
      <c r="H258" s="93" t="s">
        <v>1613</v>
      </c>
      <c r="I258" s="93" t="s">
        <v>1614</v>
      </c>
      <c r="J258" s="93" t="s">
        <v>518</v>
      </c>
      <c r="K258" s="93" t="s">
        <v>117</v>
      </c>
      <c r="L258" s="93" t="s">
        <v>118</v>
      </c>
      <c r="M258" s="93"/>
      <c r="N258" s="93" t="s">
        <v>120</v>
      </c>
      <c r="O258" s="93" t="s">
        <v>186</v>
      </c>
      <c r="P258" s="93" t="s">
        <v>682</v>
      </c>
      <c r="Q258" s="93" t="s">
        <v>960</v>
      </c>
      <c r="R258" s="93" t="s">
        <v>1639</v>
      </c>
      <c r="S258" s="93" t="s">
        <v>125</v>
      </c>
      <c r="T258" s="93" t="s">
        <v>126</v>
      </c>
      <c r="U258" s="93" t="s">
        <v>1616</v>
      </c>
      <c r="V258" s="93" t="s">
        <v>128</v>
      </c>
      <c r="W258" s="93" t="s">
        <v>524</v>
      </c>
      <c r="X258" s="93" t="s">
        <v>1406</v>
      </c>
    </row>
    <row r="259" ht="56.25" spans="1:24">
      <c r="A259" s="93" t="s">
        <v>1640</v>
      </c>
      <c r="B259" s="93" t="s">
        <v>1641</v>
      </c>
      <c r="C259" s="93" t="s">
        <v>1642</v>
      </c>
      <c r="D259" s="93" t="s">
        <v>1640</v>
      </c>
      <c r="E259" s="93" t="s">
        <v>518</v>
      </c>
      <c r="F259" s="93" t="s">
        <v>57</v>
      </c>
      <c r="G259" s="93" t="s">
        <v>57</v>
      </c>
      <c r="H259" s="93" t="s">
        <v>1613</v>
      </c>
      <c r="I259" s="93" t="s">
        <v>1614</v>
      </c>
      <c r="J259" s="93" t="s">
        <v>518</v>
      </c>
      <c r="K259" s="93" t="s">
        <v>117</v>
      </c>
      <c r="L259" s="93" t="s">
        <v>118</v>
      </c>
      <c r="M259" s="93"/>
      <c r="N259" s="93" t="s">
        <v>120</v>
      </c>
      <c r="O259" s="93" t="s">
        <v>186</v>
      </c>
      <c r="P259" s="93" t="s">
        <v>988</v>
      </c>
      <c r="Q259" s="93" t="s">
        <v>989</v>
      </c>
      <c r="R259" s="93" t="s">
        <v>1643</v>
      </c>
      <c r="S259" s="93" t="s">
        <v>125</v>
      </c>
      <c r="T259" s="93" t="s">
        <v>126</v>
      </c>
      <c r="U259" s="93" t="s">
        <v>1616</v>
      </c>
      <c r="V259" s="93" t="s">
        <v>128</v>
      </c>
      <c r="W259" s="93" t="s">
        <v>524</v>
      </c>
      <c r="X259" s="93" t="s">
        <v>1406</v>
      </c>
    </row>
    <row r="260" ht="56.25" spans="1:24">
      <c r="A260" s="93" t="s">
        <v>1644</v>
      </c>
      <c r="B260" s="93" t="s">
        <v>1645</v>
      </c>
      <c r="C260" s="93" t="s">
        <v>1646</v>
      </c>
      <c r="D260" s="93" t="s">
        <v>1644</v>
      </c>
      <c r="E260" s="93" t="s">
        <v>518</v>
      </c>
      <c r="F260" s="93" t="s">
        <v>57</v>
      </c>
      <c r="G260" s="93" t="s">
        <v>57</v>
      </c>
      <c r="H260" s="93" t="s">
        <v>1613</v>
      </c>
      <c r="I260" s="93" t="s">
        <v>1614</v>
      </c>
      <c r="J260" s="93" t="s">
        <v>518</v>
      </c>
      <c r="K260" s="93" t="s">
        <v>117</v>
      </c>
      <c r="L260" s="93" t="s">
        <v>118</v>
      </c>
      <c r="M260" s="93"/>
      <c r="N260" s="93" t="s">
        <v>120</v>
      </c>
      <c r="O260" s="93" t="s">
        <v>186</v>
      </c>
      <c r="P260" s="93" t="s">
        <v>736</v>
      </c>
      <c r="Q260" s="93" t="s">
        <v>1355</v>
      </c>
      <c r="R260" s="93" t="s">
        <v>1647</v>
      </c>
      <c r="S260" s="93" t="s">
        <v>125</v>
      </c>
      <c r="T260" s="93" t="s">
        <v>126</v>
      </c>
      <c r="U260" s="93" t="s">
        <v>1616</v>
      </c>
      <c r="V260" s="93" t="s">
        <v>128</v>
      </c>
      <c r="W260" s="93" t="s">
        <v>524</v>
      </c>
      <c r="X260" s="93" t="s">
        <v>1406</v>
      </c>
    </row>
    <row r="261" ht="56.25" spans="1:24">
      <c r="A261" s="93" t="s">
        <v>1648</v>
      </c>
      <c r="B261" s="93" t="s">
        <v>1649</v>
      </c>
      <c r="C261" s="93" t="s">
        <v>1650</v>
      </c>
      <c r="D261" s="93" t="s">
        <v>1648</v>
      </c>
      <c r="E261" s="93" t="s">
        <v>518</v>
      </c>
      <c r="F261" s="93" t="s">
        <v>57</v>
      </c>
      <c r="G261" s="93" t="s">
        <v>57</v>
      </c>
      <c r="H261" s="93" t="s">
        <v>1613</v>
      </c>
      <c r="I261" s="93" t="s">
        <v>1614</v>
      </c>
      <c r="J261" s="93" t="s">
        <v>518</v>
      </c>
      <c r="K261" s="93" t="s">
        <v>117</v>
      </c>
      <c r="L261" s="93" t="s">
        <v>118</v>
      </c>
      <c r="M261" s="93"/>
      <c r="N261" s="93" t="s">
        <v>120</v>
      </c>
      <c r="O261" s="93" t="s">
        <v>578</v>
      </c>
      <c r="P261" s="93" t="s">
        <v>682</v>
      </c>
      <c r="Q261" s="93" t="s">
        <v>960</v>
      </c>
      <c r="R261" s="93" t="s">
        <v>1651</v>
      </c>
      <c r="S261" s="93" t="s">
        <v>125</v>
      </c>
      <c r="T261" s="93" t="s">
        <v>126</v>
      </c>
      <c r="U261" s="93" t="s">
        <v>1616</v>
      </c>
      <c r="V261" s="93" t="s">
        <v>128</v>
      </c>
      <c r="W261" s="93" t="s">
        <v>524</v>
      </c>
      <c r="X261" s="93" t="s">
        <v>1406</v>
      </c>
    </row>
    <row r="262" ht="45" spans="1:24">
      <c r="A262" s="93" t="s">
        <v>1652</v>
      </c>
      <c r="B262" s="93" t="s">
        <v>1653</v>
      </c>
      <c r="C262" s="93" t="s">
        <v>1654</v>
      </c>
      <c r="D262" s="93" t="s">
        <v>1652</v>
      </c>
      <c r="E262" s="93" t="s">
        <v>518</v>
      </c>
      <c r="F262" s="93" t="s">
        <v>57</v>
      </c>
      <c r="G262" s="93" t="s">
        <v>57</v>
      </c>
      <c r="H262" s="93" t="s">
        <v>1613</v>
      </c>
      <c r="I262" s="93" t="s">
        <v>1614</v>
      </c>
      <c r="J262" s="93" t="s">
        <v>518</v>
      </c>
      <c r="K262" s="93" t="s">
        <v>117</v>
      </c>
      <c r="L262" s="93" t="s">
        <v>118</v>
      </c>
      <c r="M262" s="93"/>
      <c r="N262" s="93" t="s">
        <v>120</v>
      </c>
      <c r="O262" s="93" t="s">
        <v>186</v>
      </c>
      <c r="P262" s="93" t="s">
        <v>933</v>
      </c>
      <c r="Q262" s="93" t="s">
        <v>1655</v>
      </c>
      <c r="R262" s="93" t="s">
        <v>1656</v>
      </c>
      <c r="S262" s="93" t="s">
        <v>125</v>
      </c>
      <c r="T262" s="93" t="s">
        <v>126</v>
      </c>
      <c r="U262" s="93" t="s">
        <v>1616</v>
      </c>
      <c r="V262" s="93" t="s">
        <v>128</v>
      </c>
      <c r="W262" s="93" t="s">
        <v>524</v>
      </c>
      <c r="X262" s="93" t="s">
        <v>1406</v>
      </c>
    </row>
    <row r="263" ht="56.25" spans="1:24">
      <c r="A263" s="93" t="s">
        <v>1657</v>
      </c>
      <c r="B263" s="93" t="s">
        <v>1658</v>
      </c>
      <c r="C263" s="93" t="s">
        <v>1659</v>
      </c>
      <c r="D263" s="93" t="s">
        <v>1657</v>
      </c>
      <c r="E263" s="93" t="s">
        <v>518</v>
      </c>
      <c r="F263" s="93" t="s">
        <v>57</v>
      </c>
      <c r="G263" s="93" t="s">
        <v>57</v>
      </c>
      <c r="H263" s="93" t="s">
        <v>1613</v>
      </c>
      <c r="I263" s="93" t="s">
        <v>1614</v>
      </c>
      <c r="J263" s="93" t="s">
        <v>518</v>
      </c>
      <c r="K263" s="93" t="s">
        <v>117</v>
      </c>
      <c r="L263" s="93" t="s">
        <v>118</v>
      </c>
      <c r="M263" s="93"/>
      <c r="N263" s="93"/>
      <c r="O263" s="93" t="s">
        <v>186</v>
      </c>
      <c r="P263" s="93" t="s">
        <v>1660</v>
      </c>
      <c r="Q263" s="93" t="s">
        <v>1661</v>
      </c>
      <c r="R263" s="93" t="s">
        <v>1662</v>
      </c>
      <c r="S263" s="93" t="s">
        <v>125</v>
      </c>
      <c r="T263" s="93" t="s">
        <v>126</v>
      </c>
      <c r="U263" s="93" t="s">
        <v>1616</v>
      </c>
      <c r="V263" s="93" t="s">
        <v>128</v>
      </c>
      <c r="W263" s="93" t="s">
        <v>524</v>
      </c>
      <c r="X263" s="93" t="s">
        <v>1406</v>
      </c>
    </row>
    <row r="264" ht="56.25" spans="1:24">
      <c r="A264" s="93" t="s">
        <v>1663</v>
      </c>
      <c r="B264" s="93" t="s">
        <v>1664</v>
      </c>
      <c r="C264" s="93" t="s">
        <v>1665</v>
      </c>
      <c r="D264" s="93" t="s">
        <v>1663</v>
      </c>
      <c r="E264" s="93" t="s">
        <v>518</v>
      </c>
      <c r="F264" s="93" t="s">
        <v>57</v>
      </c>
      <c r="G264" s="93" t="s">
        <v>57</v>
      </c>
      <c r="H264" s="93" t="s">
        <v>1613</v>
      </c>
      <c r="I264" s="93" t="s">
        <v>1614</v>
      </c>
      <c r="J264" s="93" t="s">
        <v>518</v>
      </c>
      <c r="K264" s="93" t="s">
        <v>117</v>
      </c>
      <c r="L264" s="93" t="s">
        <v>118</v>
      </c>
      <c r="M264" s="93"/>
      <c r="N264" s="93" t="s">
        <v>120</v>
      </c>
      <c r="O264" s="93" t="s">
        <v>186</v>
      </c>
      <c r="P264" s="93" t="s">
        <v>1006</v>
      </c>
      <c r="Q264" s="93" t="s">
        <v>1007</v>
      </c>
      <c r="R264" s="93" t="s">
        <v>1666</v>
      </c>
      <c r="S264" s="93" t="s">
        <v>125</v>
      </c>
      <c r="T264" s="93" t="s">
        <v>126</v>
      </c>
      <c r="U264" s="93" t="s">
        <v>1616</v>
      </c>
      <c r="V264" s="93" t="s">
        <v>128</v>
      </c>
      <c r="W264" s="93" t="s">
        <v>524</v>
      </c>
      <c r="X264" s="93" t="s">
        <v>1406</v>
      </c>
    </row>
    <row r="265" ht="45" spans="1:24">
      <c r="A265" s="93" t="s">
        <v>1667</v>
      </c>
      <c r="B265" s="93" t="s">
        <v>1668</v>
      </c>
      <c r="C265" s="93" t="s">
        <v>1669</v>
      </c>
      <c r="D265" s="93" t="s">
        <v>1667</v>
      </c>
      <c r="E265" s="93" t="s">
        <v>518</v>
      </c>
      <c r="F265" s="93" t="s">
        <v>57</v>
      </c>
      <c r="G265" s="93" t="s">
        <v>57</v>
      </c>
      <c r="H265" s="93" t="s">
        <v>1613</v>
      </c>
      <c r="I265" s="93" t="s">
        <v>1614</v>
      </c>
      <c r="J265" s="93" t="s">
        <v>518</v>
      </c>
      <c r="K265" s="93" t="s">
        <v>117</v>
      </c>
      <c r="L265" s="93" t="s">
        <v>118</v>
      </c>
      <c r="M265" s="93"/>
      <c r="N265" s="93" t="s">
        <v>120</v>
      </c>
      <c r="O265" s="93" t="s">
        <v>186</v>
      </c>
      <c r="P265" s="93" t="s">
        <v>761</v>
      </c>
      <c r="Q265" s="93" t="s">
        <v>1670</v>
      </c>
      <c r="R265" s="93" t="s">
        <v>1671</v>
      </c>
      <c r="S265" s="93" t="s">
        <v>125</v>
      </c>
      <c r="T265" s="93" t="s">
        <v>126</v>
      </c>
      <c r="U265" s="93" t="s">
        <v>1616</v>
      </c>
      <c r="V265" s="93" t="s">
        <v>128</v>
      </c>
      <c r="W265" s="93" t="s">
        <v>524</v>
      </c>
      <c r="X265" s="93" t="s">
        <v>1406</v>
      </c>
    </row>
    <row r="266" ht="78.75" spans="1:24">
      <c r="A266" s="93" t="s">
        <v>1672</v>
      </c>
      <c r="B266" s="93" t="s">
        <v>1673</v>
      </c>
      <c r="C266" s="93" t="s">
        <v>1674</v>
      </c>
      <c r="D266" s="93" t="s">
        <v>1672</v>
      </c>
      <c r="E266" s="93" t="s">
        <v>518</v>
      </c>
      <c r="F266" s="93" t="s">
        <v>57</v>
      </c>
      <c r="G266" s="93" t="s">
        <v>57</v>
      </c>
      <c r="H266" s="93" t="s">
        <v>1613</v>
      </c>
      <c r="I266" s="93" t="s">
        <v>1614</v>
      </c>
      <c r="J266" s="93" t="s">
        <v>518</v>
      </c>
      <c r="K266" s="93" t="s">
        <v>117</v>
      </c>
      <c r="L266" s="93" t="s">
        <v>118</v>
      </c>
      <c r="M266" s="93"/>
      <c r="N266" s="93" t="s">
        <v>120</v>
      </c>
      <c r="O266" s="93" t="s">
        <v>578</v>
      </c>
      <c r="P266" s="93" t="s">
        <v>1096</v>
      </c>
      <c r="Q266" s="93" t="s">
        <v>1675</v>
      </c>
      <c r="R266" s="93" t="s">
        <v>1676</v>
      </c>
      <c r="S266" s="93" t="s">
        <v>125</v>
      </c>
      <c r="T266" s="93" t="s">
        <v>126</v>
      </c>
      <c r="U266" s="93" t="s">
        <v>1616</v>
      </c>
      <c r="V266" s="93" t="s">
        <v>128</v>
      </c>
      <c r="W266" s="93" t="s">
        <v>524</v>
      </c>
      <c r="X266" s="93" t="s">
        <v>1406</v>
      </c>
    </row>
    <row r="267" ht="56.25" spans="1:24">
      <c r="A267" s="93" t="s">
        <v>1677</v>
      </c>
      <c r="B267" s="93" t="s">
        <v>1678</v>
      </c>
      <c r="C267" s="93" t="s">
        <v>1679</v>
      </c>
      <c r="D267" s="93" t="s">
        <v>1677</v>
      </c>
      <c r="E267" s="93" t="s">
        <v>518</v>
      </c>
      <c r="F267" s="93" t="s">
        <v>57</v>
      </c>
      <c r="G267" s="93" t="s">
        <v>57</v>
      </c>
      <c r="H267" s="93" t="s">
        <v>1613</v>
      </c>
      <c r="I267" s="93" t="s">
        <v>1614</v>
      </c>
      <c r="J267" s="93" t="s">
        <v>518</v>
      </c>
      <c r="K267" s="93" t="s">
        <v>117</v>
      </c>
      <c r="L267" s="93" t="s">
        <v>118</v>
      </c>
      <c r="M267" s="93"/>
      <c r="N267" s="93" t="s">
        <v>120</v>
      </c>
      <c r="O267" s="93" t="s">
        <v>186</v>
      </c>
      <c r="P267" s="93" t="s">
        <v>1680</v>
      </c>
      <c r="Q267" s="93" t="s">
        <v>1681</v>
      </c>
      <c r="R267" s="93" t="s">
        <v>1682</v>
      </c>
      <c r="S267" s="93" t="s">
        <v>125</v>
      </c>
      <c r="T267" s="93" t="s">
        <v>126</v>
      </c>
      <c r="U267" s="93" t="s">
        <v>1616</v>
      </c>
      <c r="V267" s="93" t="s">
        <v>128</v>
      </c>
      <c r="W267" s="93" t="s">
        <v>524</v>
      </c>
      <c r="X267" s="93" t="s">
        <v>1406</v>
      </c>
    </row>
    <row r="268" ht="56.25" spans="1:24">
      <c r="A268" s="93" t="s">
        <v>1683</v>
      </c>
      <c r="B268" s="93" t="s">
        <v>1684</v>
      </c>
      <c r="C268" s="93" t="s">
        <v>1685</v>
      </c>
      <c r="D268" s="93" t="s">
        <v>1683</v>
      </c>
      <c r="E268" s="93" t="s">
        <v>518</v>
      </c>
      <c r="F268" s="93" t="s">
        <v>57</v>
      </c>
      <c r="G268" s="93" t="s">
        <v>57</v>
      </c>
      <c r="H268" s="93" t="s">
        <v>1686</v>
      </c>
      <c r="I268" s="93" t="s">
        <v>1687</v>
      </c>
      <c r="J268" s="93" t="s">
        <v>518</v>
      </c>
      <c r="K268" s="93" t="s">
        <v>117</v>
      </c>
      <c r="L268" s="93" t="s">
        <v>118</v>
      </c>
      <c r="M268" s="93"/>
      <c r="N268" s="93" t="s">
        <v>120</v>
      </c>
      <c r="O268" s="93" t="s">
        <v>186</v>
      </c>
      <c r="P268" s="93" t="s">
        <v>206</v>
      </c>
      <c r="Q268" s="93" t="s">
        <v>207</v>
      </c>
      <c r="R268" s="93" t="s">
        <v>1688</v>
      </c>
      <c r="S268" s="93" t="s">
        <v>125</v>
      </c>
      <c r="T268" s="93" t="s">
        <v>126</v>
      </c>
      <c r="U268" s="93" t="s">
        <v>1689</v>
      </c>
      <c r="V268" s="93" t="s">
        <v>128</v>
      </c>
      <c r="W268" s="93" t="s">
        <v>524</v>
      </c>
      <c r="X268" s="93" t="s">
        <v>1406</v>
      </c>
    </row>
    <row r="269" ht="56.25" spans="1:24">
      <c r="A269" s="93" t="s">
        <v>1690</v>
      </c>
      <c r="B269" s="93" t="s">
        <v>1691</v>
      </c>
      <c r="C269" s="93" t="s">
        <v>1692</v>
      </c>
      <c r="D269" s="93" t="s">
        <v>1690</v>
      </c>
      <c r="E269" s="93" t="s">
        <v>518</v>
      </c>
      <c r="F269" s="93" t="s">
        <v>57</v>
      </c>
      <c r="G269" s="93" t="s">
        <v>57</v>
      </c>
      <c r="H269" s="93" t="s">
        <v>1686</v>
      </c>
      <c r="I269" s="93" t="s">
        <v>1687</v>
      </c>
      <c r="J269" s="93" t="s">
        <v>518</v>
      </c>
      <c r="K269" s="93" t="s">
        <v>117</v>
      </c>
      <c r="L269" s="93" t="s">
        <v>118</v>
      </c>
      <c r="M269" s="93"/>
      <c r="N269" s="93" t="s">
        <v>120</v>
      </c>
      <c r="O269" s="93" t="s">
        <v>186</v>
      </c>
      <c r="P269" s="93" t="s">
        <v>206</v>
      </c>
      <c r="Q269" s="93" t="s">
        <v>207</v>
      </c>
      <c r="R269" s="93" t="s">
        <v>1693</v>
      </c>
      <c r="S269" s="93" t="s">
        <v>125</v>
      </c>
      <c r="T269" s="93" t="s">
        <v>126</v>
      </c>
      <c r="U269" s="93" t="s">
        <v>1689</v>
      </c>
      <c r="V269" s="93" t="s">
        <v>128</v>
      </c>
      <c r="W269" s="93" t="s">
        <v>524</v>
      </c>
      <c r="X269" s="93" t="s">
        <v>1406</v>
      </c>
    </row>
    <row r="270" ht="56.25" spans="1:24">
      <c r="A270" s="93" t="s">
        <v>1694</v>
      </c>
      <c r="B270" s="93" t="s">
        <v>1695</v>
      </c>
      <c r="C270" s="93" t="s">
        <v>1696</v>
      </c>
      <c r="D270" s="93" t="s">
        <v>1694</v>
      </c>
      <c r="E270" s="93" t="s">
        <v>518</v>
      </c>
      <c r="F270" s="93" t="s">
        <v>57</v>
      </c>
      <c r="G270" s="93" t="s">
        <v>57</v>
      </c>
      <c r="H270" s="93" t="s">
        <v>1686</v>
      </c>
      <c r="I270" s="93" t="s">
        <v>1687</v>
      </c>
      <c r="J270" s="93" t="s">
        <v>518</v>
      </c>
      <c r="K270" s="93" t="s">
        <v>117</v>
      </c>
      <c r="L270" s="93" t="s">
        <v>118</v>
      </c>
      <c r="M270" s="93"/>
      <c r="N270" s="93" t="s">
        <v>120</v>
      </c>
      <c r="O270" s="93" t="s">
        <v>186</v>
      </c>
      <c r="P270" s="93" t="s">
        <v>1072</v>
      </c>
      <c r="Q270" s="93" t="s">
        <v>1259</v>
      </c>
      <c r="R270" s="93" t="s">
        <v>1697</v>
      </c>
      <c r="S270" s="93" t="s">
        <v>125</v>
      </c>
      <c r="T270" s="93" t="s">
        <v>126</v>
      </c>
      <c r="U270" s="93" t="s">
        <v>1689</v>
      </c>
      <c r="V270" s="93" t="s">
        <v>128</v>
      </c>
      <c r="W270" s="93" t="s">
        <v>524</v>
      </c>
      <c r="X270" s="93" t="s">
        <v>1406</v>
      </c>
    </row>
    <row r="271" ht="56.25" spans="1:24">
      <c r="A271" s="93" t="s">
        <v>1698</v>
      </c>
      <c r="B271" s="93" t="s">
        <v>1699</v>
      </c>
      <c r="C271" s="93" t="s">
        <v>1700</v>
      </c>
      <c r="D271" s="93" t="s">
        <v>1698</v>
      </c>
      <c r="E271" s="93" t="s">
        <v>518</v>
      </c>
      <c r="F271" s="93" t="s">
        <v>57</v>
      </c>
      <c r="G271" s="93" t="s">
        <v>57</v>
      </c>
      <c r="H271" s="93" t="s">
        <v>1686</v>
      </c>
      <c r="I271" s="93" t="s">
        <v>1687</v>
      </c>
      <c r="J271" s="93" t="s">
        <v>518</v>
      </c>
      <c r="K271" s="93" t="s">
        <v>117</v>
      </c>
      <c r="L271" s="93" t="s">
        <v>118</v>
      </c>
      <c r="M271" s="93"/>
      <c r="N271" s="93" t="s">
        <v>120</v>
      </c>
      <c r="O271" s="93" t="s">
        <v>186</v>
      </c>
      <c r="P271" s="93" t="s">
        <v>1701</v>
      </c>
      <c r="Q271" s="93" t="s">
        <v>1702</v>
      </c>
      <c r="R271" s="93" t="s">
        <v>1703</v>
      </c>
      <c r="S271" s="93" t="s">
        <v>125</v>
      </c>
      <c r="T271" s="93" t="s">
        <v>126</v>
      </c>
      <c r="U271" s="93" t="s">
        <v>1689</v>
      </c>
      <c r="V271" s="93" t="s">
        <v>128</v>
      </c>
      <c r="W271" s="93" t="s">
        <v>524</v>
      </c>
      <c r="X271" s="93" t="s">
        <v>1406</v>
      </c>
    </row>
    <row r="272" ht="56.25" spans="1:24">
      <c r="A272" s="93" t="s">
        <v>1704</v>
      </c>
      <c r="B272" s="93" t="s">
        <v>1705</v>
      </c>
      <c r="C272" s="93" t="s">
        <v>1706</v>
      </c>
      <c r="D272" s="93" t="s">
        <v>1704</v>
      </c>
      <c r="E272" s="93" t="s">
        <v>518</v>
      </c>
      <c r="F272" s="93" t="s">
        <v>57</v>
      </c>
      <c r="G272" s="93" t="s">
        <v>57</v>
      </c>
      <c r="H272" s="93" t="s">
        <v>1686</v>
      </c>
      <c r="I272" s="93" t="s">
        <v>1687</v>
      </c>
      <c r="J272" s="93" t="s">
        <v>518</v>
      </c>
      <c r="K272" s="93" t="s">
        <v>117</v>
      </c>
      <c r="L272" s="93" t="s">
        <v>118</v>
      </c>
      <c r="M272" s="93"/>
      <c r="N272" s="93" t="s">
        <v>120</v>
      </c>
      <c r="O272" s="93" t="s">
        <v>186</v>
      </c>
      <c r="P272" s="93" t="s">
        <v>1707</v>
      </c>
      <c r="Q272" s="93" t="s">
        <v>1708</v>
      </c>
      <c r="R272" s="93" t="s">
        <v>1709</v>
      </c>
      <c r="S272" s="93" t="s">
        <v>125</v>
      </c>
      <c r="T272" s="93" t="s">
        <v>126</v>
      </c>
      <c r="U272" s="93" t="s">
        <v>1689</v>
      </c>
      <c r="V272" s="93" t="s">
        <v>128</v>
      </c>
      <c r="W272" s="93" t="s">
        <v>524</v>
      </c>
      <c r="X272" s="93" t="s">
        <v>1406</v>
      </c>
    </row>
    <row r="273" ht="56.25" spans="1:24">
      <c r="A273" s="93" t="s">
        <v>1710</v>
      </c>
      <c r="B273" s="93" t="s">
        <v>1711</v>
      </c>
      <c r="C273" s="93" t="s">
        <v>1712</v>
      </c>
      <c r="D273" s="93" t="s">
        <v>1710</v>
      </c>
      <c r="E273" s="93" t="s">
        <v>518</v>
      </c>
      <c r="F273" s="93" t="s">
        <v>57</v>
      </c>
      <c r="G273" s="93" t="s">
        <v>57</v>
      </c>
      <c r="H273" s="93" t="s">
        <v>1713</v>
      </c>
      <c r="I273" s="93" t="s">
        <v>1714</v>
      </c>
      <c r="J273" s="93" t="s">
        <v>518</v>
      </c>
      <c r="K273" s="93" t="s">
        <v>117</v>
      </c>
      <c r="L273" s="93" t="s">
        <v>118</v>
      </c>
      <c r="M273" s="93"/>
      <c r="N273" s="93" t="s">
        <v>120</v>
      </c>
      <c r="O273" s="93" t="s">
        <v>186</v>
      </c>
      <c r="P273" s="93" t="s">
        <v>1546</v>
      </c>
      <c r="Q273" s="93" t="s">
        <v>1715</v>
      </c>
      <c r="R273" s="93" t="s">
        <v>1716</v>
      </c>
      <c r="S273" s="93" t="s">
        <v>125</v>
      </c>
      <c r="T273" s="93" t="s">
        <v>126</v>
      </c>
      <c r="U273" s="93" t="s">
        <v>1717</v>
      </c>
      <c r="V273" s="93" t="s">
        <v>128</v>
      </c>
      <c r="W273" s="93" t="s">
        <v>524</v>
      </c>
      <c r="X273" s="93" t="s">
        <v>1406</v>
      </c>
    </row>
    <row r="274" ht="56.25" spans="1:24">
      <c r="A274" s="93" t="s">
        <v>1718</v>
      </c>
      <c r="B274" s="93" t="s">
        <v>39</v>
      </c>
      <c r="C274" s="93" t="s">
        <v>1719</v>
      </c>
      <c r="D274" s="93" t="s">
        <v>1718</v>
      </c>
      <c r="E274" s="93" t="s">
        <v>518</v>
      </c>
      <c r="F274" s="93" t="s">
        <v>57</v>
      </c>
      <c r="G274" s="93" t="s">
        <v>57</v>
      </c>
      <c r="H274" s="93" t="s">
        <v>1720</v>
      </c>
      <c r="I274" s="93" t="s">
        <v>1721</v>
      </c>
      <c r="J274" s="93" t="s">
        <v>518</v>
      </c>
      <c r="K274" s="93" t="s">
        <v>117</v>
      </c>
      <c r="L274" s="93" t="s">
        <v>118</v>
      </c>
      <c r="M274" s="93"/>
      <c r="N274" s="93"/>
      <c r="O274" s="93" t="s">
        <v>186</v>
      </c>
      <c r="P274" s="93" t="s">
        <v>1722</v>
      </c>
      <c r="Q274" s="93" t="s">
        <v>1723</v>
      </c>
      <c r="R274" s="93" t="s">
        <v>1724</v>
      </c>
      <c r="S274" s="93" t="s">
        <v>125</v>
      </c>
      <c r="T274" s="93" t="s">
        <v>126</v>
      </c>
      <c r="U274" s="93" t="s">
        <v>1725</v>
      </c>
      <c r="V274" s="93" t="s">
        <v>128</v>
      </c>
      <c r="W274" s="93" t="s">
        <v>524</v>
      </c>
      <c r="X274" s="93" t="s">
        <v>1406</v>
      </c>
    </row>
    <row r="275" ht="56.25" spans="1:24">
      <c r="A275" s="93" t="s">
        <v>1726</v>
      </c>
      <c r="B275" s="93" t="s">
        <v>1727</v>
      </c>
      <c r="C275" s="93" t="s">
        <v>1728</v>
      </c>
      <c r="D275" s="93" t="s">
        <v>1726</v>
      </c>
      <c r="E275" s="93" t="s">
        <v>518</v>
      </c>
      <c r="F275" s="93" t="s">
        <v>57</v>
      </c>
      <c r="G275" s="93" t="s">
        <v>57</v>
      </c>
      <c r="H275" s="93" t="s">
        <v>1729</v>
      </c>
      <c r="I275" s="93" t="s">
        <v>1730</v>
      </c>
      <c r="J275" s="93" t="s">
        <v>518</v>
      </c>
      <c r="K275" s="93" t="s">
        <v>117</v>
      </c>
      <c r="L275" s="93" t="s">
        <v>118</v>
      </c>
      <c r="M275" s="93"/>
      <c r="N275" s="93" t="s">
        <v>120</v>
      </c>
      <c r="O275" s="93" t="s">
        <v>186</v>
      </c>
      <c r="P275" s="93" t="s">
        <v>736</v>
      </c>
      <c r="Q275" s="93" t="s">
        <v>1731</v>
      </c>
      <c r="R275" s="93" t="s">
        <v>1732</v>
      </c>
      <c r="S275" s="93" t="s">
        <v>125</v>
      </c>
      <c r="T275" s="93" t="s">
        <v>126</v>
      </c>
      <c r="U275" s="93" t="s">
        <v>1733</v>
      </c>
      <c r="V275" s="93" t="s">
        <v>128</v>
      </c>
      <c r="W275" s="93" t="s">
        <v>524</v>
      </c>
      <c r="X275" s="93" t="s">
        <v>1406</v>
      </c>
    </row>
    <row r="276" ht="56.25" spans="1:24">
      <c r="A276" s="93" t="s">
        <v>1734</v>
      </c>
      <c r="B276" s="93" t="s">
        <v>24</v>
      </c>
      <c r="C276" s="93" t="s">
        <v>1735</v>
      </c>
      <c r="D276" s="93" t="s">
        <v>1734</v>
      </c>
      <c r="E276" s="93" t="s">
        <v>518</v>
      </c>
      <c r="F276" s="93" t="s">
        <v>57</v>
      </c>
      <c r="G276" s="93" t="s">
        <v>57</v>
      </c>
      <c r="H276" s="93" t="s">
        <v>598</v>
      </c>
      <c r="I276" s="93" t="s">
        <v>1736</v>
      </c>
      <c r="J276" s="93" t="s">
        <v>518</v>
      </c>
      <c r="K276" s="93" t="s">
        <v>117</v>
      </c>
      <c r="L276" s="93" t="s">
        <v>118</v>
      </c>
      <c r="M276" s="93"/>
      <c r="N276" s="93"/>
      <c r="O276" s="93" t="s">
        <v>186</v>
      </c>
      <c r="P276" s="93" t="s">
        <v>413</v>
      </c>
      <c r="Q276" s="93" t="s">
        <v>1211</v>
      </c>
      <c r="R276" s="93" t="s">
        <v>1737</v>
      </c>
      <c r="S276" s="93" t="s">
        <v>125</v>
      </c>
      <c r="T276" s="93" t="s">
        <v>126</v>
      </c>
      <c r="U276" s="93" t="s">
        <v>600</v>
      </c>
      <c r="V276" s="93" t="s">
        <v>128</v>
      </c>
      <c r="W276" s="93" t="s">
        <v>524</v>
      </c>
      <c r="X276" s="93" t="s">
        <v>1406</v>
      </c>
    </row>
    <row r="277" ht="56.25" spans="1:24">
      <c r="A277" s="93" t="s">
        <v>1738</v>
      </c>
      <c r="B277" s="93" t="s">
        <v>86</v>
      </c>
      <c r="C277" s="93" t="s">
        <v>1739</v>
      </c>
      <c r="D277" s="93" t="s">
        <v>1738</v>
      </c>
      <c r="E277" s="93" t="s">
        <v>1740</v>
      </c>
      <c r="F277" s="93" t="s">
        <v>57</v>
      </c>
      <c r="G277" s="93" t="s">
        <v>57</v>
      </c>
      <c r="H277" s="93" t="s">
        <v>1741</v>
      </c>
      <c r="I277" s="93" t="s">
        <v>1742</v>
      </c>
      <c r="J277" s="93" t="s">
        <v>1740</v>
      </c>
      <c r="K277" s="93" t="s">
        <v>117</v>
      </c>
      <c r="L277" s="93" t="s">
        <v>118</v>
      </c>
      <c r="M277" s="93"/>
      <c r="N277" s="93"/>
      <c r="O277" s="93" t="s">
        <v>186</v>
      </c>
      <c r="P277" s="93" t="s">
        <v>247</v>
      </c>
      <c r="Q277" s="93" t="s">
        <v>248</v>
      </c>
      <c r="R277" s="93" t="s">
        <v>1743</v>
      </c>
      <c r="S277" s="93" t="s">
        <v>125</v>
      </c>
      <c r="T277" s="93" t="s">
        <v>126</v>
      </c>
      <c r="U277" s="93" t="s">
        <v>1744</v>
      </c>
      <c r="V277" s="93" t="s">
        <v>128</v>
      </c>
      <c r="W277" s="93" t="s">
        <v>524</v>
      </c>
      <c r="X277" s="93" t="s">
        <v>1406</v>
      </c>
    </row>
    <row r="278" ht="56.25" spans="1:24">
      <c r="A278" s="93" t="s">
        <v>1745</v>
      </c>
      <c r="B278" s="93" t="s">
        <v>1746</v>
      </c>
      <c r="C278" s="93" t="s">
        <v>1747</v>
      </c>
      <c r="D278" s="93" t="s">
        <v>1745</v>
      </c>
      <c r="E278" s="93" t="s">
        <v>1740</v>
      </c>
      <c r="F278" s="93" t="s">
        <v>57</v>
      </c>
      <c r="G278" s="93" t="s">
        <v>57</v>
      </c>
      <c r="H278" s="93" t="s">
        <v>1748</v>
      </c>
      <c r="I278" s="93" t="s">
        <v>1749</v>
      </c>
      <c r="J278" s="93" t="s">
        <v>1740</v>
      </c>
      <c r="K278" s="93" t="s">
        <v>117</v>
      </c>
      <c r="L278" s="93" t="s">
        <v>118</v>
      </c>
      <c r="M278" s="93"/>
      <c r="N278" s="93" t="s">
        <v>120</v>
      </c>
      <c r="O278" s="93" t="s">
        <v>186</v>
      </c>
      <c r="P278" s="93" t="s">
        <v>954</v>
      </c>
      <c r="Q278" s="93" t="s">
        <v>955</v>
      </c>
      <c r="R278" s="93" t="s">
        <v>1750</v>
      </c>
      <c r="S278" s="93" t="s">
        <v>125</v>
      </c>
      <c r="T278" s="93" t="s">
        <v>126</v>
      </c>
      <c r="U278" s="93" t="s">
        <v>1751</v>
      </c>
      <c r="V278" s="93" t="s">
        <v>128</v>
      </c>
      <c r="W278" s="93" t="s">
        <v>524</v>
      </c>
      <c r="X278" s="93" t="s">
        <v>1406</v>
      </c>
    </row>
    <row r="279" ht="56.25" spans="1:24">
      <c r="A279" s="93" t="s">
        <v>1752</v>
      </c>
      <c r="B279" s="93" t="s">
        <v>1753</v>
      </c>
      <c r="C279" s="93" t="s">
        <v>1754</v>
      </c>
      <c r="D279" s="93" t="s">
        <v>1752</v>
      </c>
      <c r="E279" s="93" t="s">
        <v>1740</v>
      </c>
      <c r="F279" s="93" t="s">
        <v>618</v>
      </c>
      <c r="G279" s="93" t="s">
        <v>618</v>
      </c>
      <c r="H279" s="93" t="s">
        <v>798</v>
      </c>
      <c r="I279" s="93" t="s">
        <v>1755</v>
      </c>
      <c r="J279" s="93" t="s">
        <v>1740</v>
      </c>
      <c r="K279" s="93" t="s">
        <v>117</v>
      </c>
      <c r="L279" s="93" t="s">
        <v>118</v>
      </c>
      <c r="M279" s="93"/>
      <c r="N279" s="93" t="s">
        <v>1756</v>
      </c>
      <c r="O279" s="93" t="s">
        <v>186</v>
      </c>
      <c r="P279" s="93" t="s">
        <v>269</v>
      </c>
      <c r="Q279" s="93" t="s">
        <v>270</v>
      </c>
      <c r="R279" s="93" t="s">
        <v>1757</v>
      </c>
      <c r="S279" s="93" t="s">
        <v>125</v>
      </c>
      <c r="T279" s="93" t="s">
        <v>126</v>
      </c>
      <c r="U279" s="93" t="s">
        <v>800</v>
      </c>
      <c r="V279" s="93" t="s">
        <v>128</v>
      </c>
      <c r="W279" s="93" t="s">
        <v>524</v>
      </c>
      <c r="X279" s="93" t="s">
        <v>1406</v>
      </c>
    </row>
    <row r="280" ht="56.25" spans="1:24">
      <c r="A280" s="93" t="s">
        <v>1758</v>
      </c>
      <c r="B280" s="93" t="s">
        <v>1759</v>
      </c>
      <c r="C280" s="93" t="s">
        <v>1760</v>
      </c>
      <c r="D280" s="93" t="s">
        <v>1758</v>
      </c>
      <c r="E280" s="93" t="s">
        <v>1740</v>
      </c>
      <c r="F280" s="93" t="s">
        <v>618</v>
      </c>
      <c r="G280" s="93" t="s">
        <v>618</v>
      </c>
      <c r="H280" s="93" t="s">
        <v>1761</v>
      </c>
      <c r="I280" s="93" t="s">
        <v>1762</v>
      </c>
      <c r="J280" s="93" t="s">
        <v>1740</v>
      </c>
      <c r="K280" s="93" t="s">
        <v>117</v>
      </c>
      <c r="L280" s="93" t="s">
        <v>118</v>
      </c>
      <c r="M280" s="93"/>
      <c r="N280" s="93" t="s">
        <v>120</v>
      </c>
      <c r="O280" s="93" t="s">
        <v>186</v>
      </c>
      <c r="P280" s="93" t="s">
        <v>553</v>
      </c>
      <c r="Q280" s="93" t="s">
        <v>554</v>
      </c>
      <c r="R280" s="93" t="s">
        <v>1763</v>
      </c>
      <c r="S280" s="93" t="s">
        <v>125</v>
      </c>
      <c r="T280" s="93" t="s">
        <v>126</v>
      </c>
      <c r="U280" s="93" t="s">
        <v>1764</v>
      </c>
      <c r="V280" s="93" t="s">
        <v>128</v>
      </c>
      <c r="W280" s="93" t="s">
        <v>524</v>
      </c>
      <c r="X280" s="93" t="s">
        <v>1406</v>
      </c>
    </row>
    <row r="281" ht="45" spans="1:24">
      <c r="A281" s="93" t="s">
        <v>1765</v>
      </c>
      <c r="B281" s="93" t="s">
        <v>1766</v>
      </c>
      <c r="C281" s="93" t="s">
        <v>1767</v>
      </c>
      <c r="D281" s="93" t="s">
        <v>1765</v>
      </c>
      <c r="E281" s="93" t="s">
        <v>1512</v>
      </c>
      <c r="F281" s="93" t="s">
        <v>57</v>
      </c>
      <c r="G281" s="93" t="s">
        <v>57</v>
      </c>
      <c r="H281" s="93" t="s">
        <v>1768</v>
      </c>
      <c r="I281" s="93" t="s">
        <v>1769</v>
      </c>
      <c r="J281" s="93" t="s">
        <v>1512</v>
      </c>
      <c r="K281" s="93" t="s">
        <v>117</v>
      </c>
      <c r="L281" s="93" t="s">
        <v>118</v>
      </c>
      <c r="M281" s="93"/>
      <c r="N281" s="93" t="s">
        <v>1756</v>
      </c>
      <c r="O281" s="93" t="s">
        <v>120</v>
      </c>
      <c r="P281" s="93" t="s">
        <v>553</v>
      </c>
      <c r="Q281" s="93" t="s">
        <v>1770</v>
      </c>
      <c r="R281" s="93" t="s">
        <v>1771</v>
      </c>
      <c r="S281" s="93" t="s">
        <v>125</v>
      </c>
      <c r="T281" s="93" t="s">
        <v>126</v>
      </c>
      <c r="U281" s="93" t="s">
        <v>1772</v>
      </c>
      <c r="V281" s="93" t="s">
        <v>128</v>
      </c>
      <c r="W281" s="93" t="s">
        <v>524</v>
      </c>
      <c r="X281" s="93" t="s">
        <v>1406</v>
      </c>
    </row>
    <row r="282" ht="67.5" spans="1:24">
      <c r="A282" s="93" t="s">
        <v>1773</v>
      </c>
      <c r="B282" s="93" t="s">
        <v>1774</v>
      </c>
      <c r="C282" s="93" t="s">
        <v>1775</v>
      </c>
      <c r="D282" s="93" t="s">
        <v>1773</v>
      </c>
      <c r="E282" s="93" t="s">
        <v>1512</v>
      </c>
      <c r="F282" s="93" t="s">
        <v>57</v>
      </c>
      <c r="G282" s="93" t="s">
        <v>57</v>
      </c>
      <c r="H282" s="93" t="s">
        <v>1776</v>
      </c>
      <c r="I282" s="93" t="s">
        <v>1777</v>
      </c>
      <c r="J282" s="93" t="s">
        <v>1512</v>
      </c>
      <c r="K282" s="93" t="s">
        <v>117</v>
      </c>
      <c r="L282" s="93" t="s">
        <v>118</v>
      </c>
      <c r="M282" s="93"/>
      <c r="N282" s="93" t="s">
        <v>120</v>
      </c>
      <c r="O282" s="93" t="s">
        <v>120</v>
      </c>
      <c r="P282" s="93" t="s">
        <v>224</v>
      </c>
      <c r="Q282" s="93" t="s">
        <v>1778</v>
      </c>
      <c r="R282" s="93" t="s">
        <v>1779</v>
      </c>
      <c r="S282" s="93" t="s">
        <v>125</v>
      </c>
      <c r="T282" s="93" t="s">
        <v>126</v>
      </c>
      <c r="U282" s="93" t="s">
        <v>1780</v>
      </c>
      <c r="V282" s="93" t="s">
        <v>128</v>
      </c>
      <c r="W282" s="93" t="s">
        <v>524</v>
      </c>
      <c r="X282" s="93" t="s">
        <v>1406</v>
      </c>
    </row>
    <row r="283" ht="67.5" spans="1:24">
      <c r="A283" s="93" t="s">
        <v>1781</v>
      </c>
      <c r="B283" s="93" t="s">
        <v>1782</v>
      </c>
      <c r="C283" s="93" t="s">
        <v>1783</v>
      </c>
      <c r="D283" s="93" t="s">
        <v>1781</v>
      </c>
      <c r="E283" s="93" t="s">
        <v>1512</v>
      </c>
      <c r="F283" s="93" t="s">
        <v>57</v>
      </c>
      <c r="G283" s="93" t="s">
        <v>57</v>
      </c>
      <c r="H283" s="93" t="s">
        <v>1776</v>
      </c>
      <c r="I283" s="93" t="s">
        <v>1777</v>
      </c>
      <c r="J283" s="93" t="s">
        <v>1512</v>
      </c>
      <c r="K283" s="93" t="s">
        <v>117</v>
      </c>
      <c r="L283" s="93" t="s">
        <v>118</v>
      </c>
      <c r="M283" s="93"/>
      <c r="N283" s="93" t="s">
        <v>120</v>
      </c>
      <c r="O283" s="93" t="s">
        <v>120</v>
      </c>
      <c r="P283" s="93" t="s">
        <v>1784</v>
      </c>
      <c r="Q283" s="93" t="s">
        <v>1785</v>
      </c>
      <c r="R283" s="93" t="s">
        <v>1786</v>
      </c>
      <c r="S283" s="93" t="s">
        <v>125</v>
      </c>
      <c r="T283" s="93" t="s">
        <v>126</v>
      </c>
      <c r="U283" s="93" t="s">
        <v>1780</v>
      </c>
      <c r="V283" s="93" t="s">
        <v>128</v>
      </c>
      <c r="W283" s="93" t="s">
        <v>524</v>
      </c>
      <c r="X283" s="93" t="s">
        <v>1406</v>
      </c>
    </row>
    <row r="284" ht="56.25" spans="1:24">
      <c r="A284" s="93" t="s">
        <v>1787</v>
      </c>
      <c r="B284" s="93" t="s">
        <v>1788</v>
      </c>
      <c r="C284" s="93" t="s">
        <v>1789</v>
      </c>
      <c r="D284" s="93" t="s">
        <v>1787</v>
      </c>
      <c r="E284" s="93" t="s">
        <v>1512</v>
      </c>
      <c r="F284" s="93" t="s">
        <v>57</v>
      </c>
      <c r="G284" s="93" t="s">
        <v>57</v>
      </c>
      <c r="H284" s="93" t="s">
        <v>1776</v>
      </c>
      <c r="I284" s="93" t="s">
        <v>1777</v>
      </c>
      <c r="J284" s="93" t="s">
        <v>1512</v>
      </c>
      <c r="K284" s="93" t="s">
        <v>117</v>
      </c>
      <c r="L284" s="93" t="s">
        <v>118</v>
      </c>
      <c r="M284" s="93"/>
      <c r="N284" s="93" t="s">
        <v>120</v>
      </c>
      <c r="O284" s="93" t="s">
        <v>120</v>
      </c>
      <c r="P284" s="93" t="s">
        <v>1006</v>
      </c>
      <c r="Q284" s="93" t="s">
        <v>1007</v>
      </c>
      <c r="R284" s="93" t="s">
        <v>1790</v>
      </c>
      <c r="S284" s="93" t="s">
        <v>125</v>
      </c>
      <c r="T284" s="93" t="s">
        <v>126</v>
      </c>
      <c r="U284" s="93" t="s">
        <v>1780</v>
      </c>
      <c r="V284" s="93" t="s">
        <v>128</v>
      </c>
      <c r="W284" s="93" t="s">
        <v>524</v>
      </c>
      <c r="X284" s="93" t="s">
        <v>1406</v>
      </c>
    </row>
    <row r="285" ht="56.25" spans="1:24">
      <c r="A285" s="93" t="s">
        <v>1791</v>
      </c>
      <c r="B285" s="93" t="s">
        <v>1792</v>
      </c>
      <c r="C285" s="93" t="s">
        <v>1793</v>
      </c>
      <c r="D285" s="93" t="s">
        <v>1791</v>
      </c>
      <c r="E285" s="93" t="s">
        <v>1512</v>
      </c>
      <c r="F285" s="93" t="s">
        <v>57</v>
      </c>
      <c r="G285" s="93" t="s">
        <v>57</v>
      </c>
      <c r="H285" s="93" t="s">
        <v>1794</v>
      </c>
      <c r="I285" s="93" t="s">
        <v>1795</v>
      </c>
      <c r="J285" s="93" t="s">
        <v>1512</v>
      </c>
      <c r="K285" s="93" t="s">
        <v>117</v>
      </c>
      <c r="L285" s="93" t="s">
        <v>118</v>
      </c>
      <c r="M285" s="93"/>
      <c r="N285" s="93" t="s">
        <v>120</v>
      </c>
      <c r="O285" s="93" t="s">
        <v>120</v>
      </c>
      <c r="P285" s="93" t="s">
        <v>401</v>
      </c>
      <c r="Q285" s="93" t="s">
        <v>562</v>
      </c>
      <c r="R285" s="93" t="s">
        <v>1796</v>
      </c>
      <c r="S285" s="93" t="s">
        <v>125</v>
      </c>
      <c r="T285" s="93" t="s">
        <v>126</v>
      </c>
      <c r="U285" s="93" t="s">
        <v>1797</v>
      </c>
      <c r="V285" s="93" t="s">
        <v>128</v>
      </c>
      <c r="W285" s="93" t="s">
        <v>524</v>
      </c>
      <c r="X285" s="93" t="s">
        <v>1406</v>
      </c>
    </row>
    <row r="286" ht="56.25" spans="1:24">
      <c r="A286" s="93" t="s">
        <v>1798</v>
      </c>
      <c r="B286" s="93" t="s">
        <v>1799</v>
      </c>
      <c r="C286" s="93" t="s">
        <v>1800</v>
      </c>
      <c r="D286" s="93" t="s">
        <v>1798</v>
      </c>
      <c r="E286" s="93" t="s">
        <v>1512</v>
      </c>
      <c r="F286" s="93" t="s">
        <v>57</v>
      </c>
      <c r="G286" s="93" t="s">
        <v>57</v>
      </c>
      <c r="H286" s="93" t="s">
        <v>1801</v>
      </c>
      <c r="I286" s="93" t="s">
        <v>1802</v>
      </c>
      <c r="J286" s="93" t="s">
        <v>1512</v>
      </c>
      <c r="K286" s="93" t="s">
        <v>117</v>
      </c>
      <c r="L286" s="93" t="s">
        <v>118</v>
      </c>
      <c r="M286" s="93"/>
      <c r="N286" s="93" t="s">
        <v>1756</v>
      </c>
      <c r="O286" s="93" t="s">
        <v>120</v>
      </c>
      <c r="P286" s="93" t="s">
        <v>753</v>
      </c>
      <c r="Q286" s="93" t="s">
        <v>1803</v>
      </c>
      <c r="R286" s="93" t="s">
        <v>1804</v>
      </c>
      <c r="S286" s="93" t="s">
        <v>125</v>
      </c>
      <c r="T286" s="93" t="s">
        <v>126</v>
      </c>
      <c r="U286" s="93" t="s">
        <v>1805</v>
      </c>
      <c r="V286" s="93" t="s">
        <v>128</v>
      </c>
      <c r="W286" s="93" t="s">
        <v>524</v>
      </c>
      <c r="X286" s="93" t="s">
        <v>1406</v>
      </c>
    </row>
    <row r="287" ht="56.25" spans="1:24">
      <c r="A287" s="93" t="s">
        <v>1806</v>
      </c>
      <c r="B287" s="93" t="s">
        <v>1807</v>
      </c>
      <c r="C287" s="93" t="s">
        <v>1808</v>
      </c>
      <c r="D287" s="93" t="s">
        <v>1806</v>
      </c>
      <c r="E287" s="93" t="s">
        <v>1512</v>
      </c>
      <c r="F287" s="93" t="s">
        <v>57</v>
      </c>
      <c r="G287" s="93" t="s">
        <v>57</v>
      </c>
      <c r="H287" s="93" t="s">
        <v>1801</v>
      </c>
      <c r="I287" s="93" t="s">
        <v>1802</v>
      </c>
      <c r="J287" s="93" t="s">
        <v>1512</v>
      </c>
      <c r="K287" s="93" t="s">
        <v>117</v>
      </c>
      <c r="L287" s="93" t="s">
        <v>118</v>
      </c>
      <c r="M287" s="93"/>
      <c r="N287" s="93" t="s">
        <v>120</v>
      </c>
      <c r="O287" s="93" t="s">
        <v>120</v>
      </c>
      <c r="P287" s="93" t="s">
        <v>1809</v>
      </c>
      <c r="Q287" s="93" t="s">
        <v>762</v>
      </c>
      <c r="R287" s="93" t="s">
        <v>126</v>
      </c>
      <c r="S287" s="93" t="s">
        <v>125</v>
      </c>
      <c r="T287" s="93" t="s">
        <v>126</v>
      </c>
      <c r="U287" s="93" t="s">
        <v>1805</v>
      </c>
      <c r="V287" s="93" t="s">
        <v>128</v>
      </c>
      <c r="W287" s="93" t="s">
        <v>524</v>
      </c>
      <c r="X287" s="93" t="s">
        <v>1406</v>
      </c>
    </row>
    <row r="288" ht="56.25" spans="1:24">
      <c r="A288" s="93" t="s">
        <v>1810</v>
      </c>
      <c r="B288" s="93" t="s">
        <v>1811</v>
      </c>
      <c r="C288" s="93" t="s">
        <v>1812</v>
      </c>
      <c r="D288" s="93" t="s">
        <v>1810</v>
      </c>
      <c r="E288" s="93" t="s">
        <v>1512</v>
      </c>
      <c r="F288" s="93" t="s">
        <v>57</v>
      </c>
      <c r="G288" s="93" t="s">
        <v>57</v>
      </c>
      <c r="H288" s="93" t="s">
        <v>1801</v>
      </c>
      <c r="I288" s="93" t="s">
        <v>1802</v>
      </c>
      <c r="J288" s="93" t="s">
        <v>1512</v>
      </c>
      <c r="K288" s="93" t="s">
        <v>117</v>
      </c>
      <c r="L288" s="93" t="s">
        <v>118</v>
      </c>
      <c r="M288" s="93"/>
      <c r="N288" s="93" t="s">
        <v>120</v>
      </c>
      <c r="O288" s="93" t="s">
        <v>120</v>
      </c>
      <c r="P288" s="93" t="s">
        <v>753</v>
      </c>
      <c r="Q288" s="93" t="s">
        <v>1114</v>
      </c>
      <c r="R288" s="93" t="s">
        <v>1813</v>
      </c>
      <c r="S288" s="93" t="s">
        <v>125</v>
      </c>
      <c r="T288" s="93" t="s">
        <v>126</v>
      </c>
      <c r="U288" s="93" t="s">
        <v>1805</v>
      </c>
      <c r="V288" s="93" t="s">
        <v>128</v>
      </c>
      <c r="W288" s="93" t="s">
        <v>524</v>
      </c>
      <c r="X288" s="93" t="s">
        <v>1406</v>
      </c>
    </row>
    <row r="289" ht="56.25" spans="1:24">
      <c r="A289" s="93" t="s">
        <v>1814</v>
      </c>
      <c r="B289" s="93" t="s">
        <v>1815</v>
      </c>
      <c r="C289" s="93" t="s">
        <v>1816</v>
      </c>
      <c r="D289" s="93" t="s">
        <v>1814</v>
      </c>
      <c r="E289" s="93" t="s">
        <v>1512</v>
      </c>
      <c r="F289" s="93" t="s">
        <v>57</v>
      </c>
      <c r="G289" s="93" t="s">
        <v>57</v>
      </c>
      <c r="H289" s="93" t="s">
        <v>1817</v>
      </c>
      <c r="I289" s="93" t="s">
        <v>1818</v>
      </c>
      <c r="J289" s="93" t="s">
        <v>1512</v>
      </c>
      <c r="K289" s="93" t="s">
        <v>117</v>
      </c>
      <c r="L289" s="93" t="s">
        <v>118</v>
      </c>
      <c r="M289" s="93"/>
      <c r="N289" s="93" t="s">
        <v>120</v>
      </c>
      <c r="O289" s="93" t="s">
        <v>120</v>
      </c>
      <c r="P289" s="93" t="s">
        <v>736</v>
      </c>
      <c r="Q289" s="93" t="s">
        <v>1355</v>
      </c>
      <c r="R289" s="93" t="s">
        <v>1819</v>
      </c>
      <c r="S289" s="93" t="s">
        <v>125</v>
      </c>
      <c r="T289" s="93" t="s">
        <v>126</v>
      </c>
      <c r="U289" s="93" t="s">
        <v>1820</v>
      </c>
      <c r="V289" s="93" t="s">
        <v>128</v>
      </c>
      <c r="W289" s="93" t="s">
        <v>524</v>
      </c>
      <c r="X289" s="93" t="s">
        <v>1406</v>
      </c>
    </row>
    <row r="290" ht="56.25" spans="1:24">
      <c r="A290" s="93" t="s">
        <v>1821</v>
      </c>
      <c r="B290" s="93" t="s">
        <v>1822</v>
      </c>
      <c r="C290" s="93" t="s">
        <v>1823</v>
      </c>
      <c r="D290" s="93" t="s">
        <v>1821</v>
      </c>
      <c r="E290" s="93" t="s">
        <v>1512</v>
      </c>
      <c r="F290" s="93" t="s">
        <v>57</v>
      </c>
      <c r="G290" s="93" t="s">
        <v>57</v>
      </c>
      <c r="H290" s="93" t="s">
        <v>1817</v>
      </c>
      <c r="I290" s="93" t="s">
        <v>1818</v>
      </c>
      <c r="J290" s="93" t="s">
        <v>1512</v>
      </c>
      <c r="K290" s="93" t="s">
        <v>117</v>
      </c>
      <c r="L290" s="93" t="s">
        <v>118</v>
      </c>
      <c r="M290" s="93"/>
      <c r="N290" s="93" t="s">
        <v>120</v>
      </c>
      <c r="O290" s="93" t="s">
        <v>120</v>
      </c>
      <c r="P290" s="93" t="s">
        <v>663</v>
      </c>
      <c r="Q290" s="93" t="s">
        <v>1824</v>
      </c>
      <c r="R290" s="93" t="s">
        <v>1825</v>
      </c>
      <c r="S290" s="93" t="s">
        <v>125</v>
      </c>
      <c r="T290" s="93" t="s">
        <v>126</v>
      </c>
      <c r="U290" s="93" t="s">
        <v>1820</v>
      </c>
      <c r="V290" s="93" t="s">
        <v>128</v>
      </c>
      <c r="W290" s="93" t="s">
        <v>524</v>
      </c>
      <c r="X290" s="93" t="s">
        <v>1406</v>
      </c>
    </row>
    <row r="291" ht="78.75" spans="1:24">
      <c r="A291" s="93" t="s">
        <v>1826</v>
      </c>
      <c r="B291" s="93" t="s">
        <v>1827</v>
      </c>
      <c r="C291" s="93" t="s">
        <v>1828</v>
      </c>
      <c r="D291" s="93" t="s">
        <v>1826</v>
      </c>
      <c r="E291" s="93" t="s">
        <v>1512</v>
      </c>
      <c r="F291" s="93" t="s">
        <v>57</v>
      </c>
      <c r="G291" s="93" t="s">
        <v>57</v>
      </c>
      <c r="H291" s="93" t="s">
        <v>1817</v>
      </c>
      <c r="I291" s="93" t="s">
        <v>1818</v>
      </c>
      <c r="J291" s="93" t="s">
        <v>1512</v>
      </c>
      <c r="K291" s="93" t="s">
        <v>117</v>
      </c>
      <c r="L291" s="93" t="s">
        <v>118</v>
      </c>
      <c r="M291" s="93"/>
      <c r="N291" s="93" t="s">
        <v>120</v>
      </c>
      <c r="O291" s="93" t="s">
        <v>120</v>
      </c>
      <c r="P291" s="93" t="s">
        <v>324</v>
      </c>
      <c r="Q291" s="93" t="s">
        <v>1829</v>
      </c>
      <c r="R291" s="93" t="s">
        <v>1830</v>
      </c>
      <c r="S291" s="93" t="s">
        <v>125</v>
      </c>
      <c r="T291" s="93" t="s">
        <v>126</v>
      </c>
      <c r="U291" s="93" t="s">
        <v>1820</v>
      </c>
      <c r="V291" s="93" t="s">
        <v>128</v>
      </c>
      <c r="W291" s="93" t="s">
        <v>524</v>
      </c>
      <c r="X291" s="93" t="s">
        <v>1406</v>
      </c>
    </row>
    <row r="292" ht="56.25" spans="1:24">
      <c r="A292" s="93" t="s">
        <v>1831</v>
      </c>
      <c r="B292" s="93" t="s">
        <v>1832</v>
      </c>
      <c r="C292" s="93" t="s">
        <v>1833</v>
      </c>
      <c r="D292" s="93" t="s">
        <v>1831</v>
      </c>
      <c r="E292" s="93" t="s">
        <v>1512</v>
      </c>
      <c r="F292" s="93" t="s">
        <v>57</v>
      </c>
      <c r="G292" s="93" t="s">
        <v>57</v>
      </c>
      <c r="H292" s="93" t="s">
        <v>1817</v>
      </c>
      <c r="I292" s="93" t="s">
        <v>1818</v>
      </c>
      <c r="J292" s="93" t="s">
        <v>1512</v>
      </c>
      <c r="K292" s="93" t="s">
        <v>117</v>
      </c>
      <c r="L292" s="93" t="s">
        <v>118</v>
      </c>
      <c r="M292" s="93"/>
      <c r="N292" s="93" t="s">
        <v>120</v>
      </c>
      <c r="O292" s="93" t="s">
        <v>120</v>
      </c>
      <c r="P292" s="93" t="s">
        <v>663</v>
      </c>
      <c r="Q292" s="93" t="s">
        <v>325</v>
      </c>
      <c r="R292" s="93" t="s">
        <v>126</v>
      </c>
      <c r="S292" s="93" t="s">
        <v>125</v>
      </c>
      <c r="T292" s="93" t="s">
        <v>126</v>
      </c>
      <c r="U292" s="93" t="s">
        <v>1820</v>
      </c>
      <c r="V292" s="93" t="s">
        <v>128</v>
      </c>
      <c r="W292" s="93" t="s">
        <v>524</v>
      </c>
      <c r="X292" s="93" t="s">
        <v>1406</v>
      </c>
    </row>
    <row r="293" ht="56.25" spans="1:24">
      <c r="A293" s="93" t="s">
        <v>1834</v>
      </c>
      <c r="B293" s="93" t="s">
        <v>1835</v>
      </c>
      <c r="C293" s="93" t="s">
        <v>1836</v>
      </c>
      <c r="D293" s="93" t="s">
        <v>1834</v>
      </c>
      <c r="E293" s="93" t="s">
        <v>1512</v>
      </c>
      <c r="F293" s="93" t="s">
        <v>57</v>
      </c>
      <c r="G293" s="93" t="s">
        <v>57</v>
      </c>
      <c r="H293" s="93" t="s">
        <v>1817</v>
      </c>
      <c r="I293" s="93" t="s">
        <v>1818</v>
      </c>
      <c r="J293" s="93" t="s">
        <v>1512</v>
      </c>
      <c r="K293" s="93" t="s">
        <v>117</v>
      </c>
      <c r="L293" s="93" t="s">
        <v>118</v>
      </c>
      <c r="M293" s="93"/>
      <c r="N293" s="93" t="s">
        <v>120</v>
      </c>
      <c r="O293" s="93" t="s">
        <v>120</v>
      </c>
      <c r="P293" s="93" t="s">
        <v>324</v>
      </c>
      <c r="Q293" s="93" t="s">
        <v>325</v>
      </c>
      <c r="R293" s="93" t="s">
        <v>1837</v>
      </c>
      <c r="S293" s="93" t="s">
        <v>125</v>
      </c>
      <c r="T293" s="93" t="s">
        <v>126</v>
      </c>
      <c r="U293" s="93" t="s">
        <v>1820</v>
      </c>
      <c r="V293" s="93" t="s">
        <v>128</v>
      </c>
      <c r="W293" s="93" t="s">
        <v>524</v>
      </c>
      <c r="X293" s="93" t="s">
        <v>1406</v>
      </c>
    </row>
    <row r="294" ht="56.25" spans="1:24">
      <c r="A294" s="93" t="s">
        <v>1838</v>
      </c>
      <c r="B294" s="93" t="s">
        <v>1839</v>
      </c>
      <c r="C294" s="93" t="s">
        <v>1840</v>
      </c>
      <c r="D294" s="93" t="s">
        <v>1838</v>
      </c>
      <c r="E294" s="93" t="s">
        <v>1512</v>
      </c>
      <c r="F294" s="93" t="s">
        <v>57</v>
      </c>
      <c r="G294" s="93" t="s">
        <v>57</v>
      </c>
      <c r="H294" s="93" t="s">
        <v>1817</v>
      </c>
      <c r="I294" s="93" t="s">
        <v>1818</v>
      </c>
      <c r="J294" s="93" t="s">
        <v>1512</v>
      </c>
      <c r="K294" s="93" t="s">
        <v>117</v>
      </c>
      <c r="L294" s="93" t="s">
        <v>118</v>
      </c>
      <c r="M294" s="93"/>
      <c r="N294" s="93" t="s">
        <v>120</v>
      </c>
      <c r="O294" s="93" t="s">
        <v>120</v>
      </c>
      <c r="P294" s="93" t="s">
        <v>663</v>
      </c>
      <c r="Q294" s="93" t="s">
        <v>325</v>
      </c>
      <c r="R294" s="93" t="s">
        <v>1841</v>
      </c>
      <c r="S294" s="93" t="s">
        <v>125</v>
      </c>
      <c r="T294" s="93" t="s">
        <v>126</v>
      </c>
      <c r="U294" s="93" t="s">
        <v>1820</v>
      </c>
      <c r="V294" s="93" t="s">
        <v>128</v>
      </c>
      <c r="W294" s="93" t="s">
        <v>524</v>
      </c>
      <c r="X294" s="93" t="s">
        <v>1406</v>
      </c>
    </row>
    <row r="295" ht="56.25" spans="1:24">
      <c r="A295" s="93" t="s">
        <v>1842</v>
      </c>
      <c r="B295" s="93" t="s">
        <v>1843</v>
      </c>
      <c r="C295" s="93" t="s">
        <v>1844</v>
      </c>
      <c r="D295" s="93" t="s">
        <v>1842</v>
      </c>
      <c r="E295" s="93" t="s">
        <v>1512</v>
      </c>
      <c r="F295" s="93" t="s">
        <v>57</v>
      </c>
      <c r="G295" s="93" t="s">
        <v>57</v>
      </c>
      <c r="H295" s="93" t="s">
        <v>1817</v>
      </c>
      <c r="I295" s="93" t="s">
        <v>1818</v>
      </c>
      <c r="J295" s="93" t="s">
        <v>1512</v>
      </c>
      <c r="K295" s="93" t="s">
        <v>117</v>
      </c>
      <c r="L295" s="93" t="s">
        <v>118</v>
      </c>
      <c r="M295" s="93"/>
      <c r="N295" s="93"/>
      <c r="O295" s="93" t="s">
        <v>120</v>
      </c>
      <c r="P295" s="93" t="s">
        <v>27</v>
      </c>
      <c r="Q295" s="93" t="s">
        <v>1845</v>
      </c>
      <c r="R295" s="93" t="s">
        <v>1846</v>
      </c>
      <c r="S295" s="93" t="s">
        <v>125</v>
      </c>
      <c r="T295" s="93" t="s">
        <v>126</v>
      </c>
      <c r="U295" s="93" t="s">
        <v>1820</v>
      </c>
      <c r="V295" s="93" t="s">
        <v>128</v>
      </c>
      <c r="W295" s="93" t="s">
        <v>524</v>
      </c>
      <c r="X295" s="93" t="s">
        <v>1406</v>
      </c>
    </row>
    <row r="296" ht="56.25" spans="1:24">
      <c r="A296" s="93" t="s">
        <v>1847</v>
      </c>
      <c r="B296" s="93" t="s">
        <v>1848</v>
      </c>
      <c r="C296" s="93" t="s">
        <v>1849</v>
      </c>
      <c r="D296" s="93" t="s">
        <v>1847</v>
      </c>
      <c r="E296" s="93" t="s">
        <v>1512</v>
      </c>
      <c r="F296" s="93" t="s">
        <v>57</v>
      </c>
      <c r="G296" s="93" t="s">
        <v>57</v>
      </c>
      <c r="H296" s="93" t="s">
        <v>1850</v>
      </c>
      <c r="I296" s="93" t="s">
        <v>1851</v>
      </c>
      <c r="J296" s="93" t="s">
        <v>1512</v>
      </c>
      <c r="K296" s="93" t="s">
        <v>117</v>
      </c>
      <c r="L296" s="93" t="s">
        <v>118</v>
      </c>
      <c r="M296" s="93"/>
      <c r="N296" s="93" t="s">
        <v>120</v>
      </c>
      <c r="O296" s="93" t="s">
        <v>120</v>
      </c>
      <c r="P296" s="93" t="s">
        <v>1852</v>
      </c>
      <c r="Q296" s="93" t="s">
        <v>960</v>
      </c>
      <c r="R296" s="93" t="s">
        <v>1853</v>
      </c>
      <c r="S296" s="93" t="s">
        <v>125</v>
      </c>
      <c r="T296" s="93" t="s">
        <v>126</v>
      </c>
      <c r="U296" s="93" t="s">
        <v>1854</v>
      </c>
      <c r="V296" s="93" t="s">
        <v>128</v>
      </c>
      <c r="W296" s="93" t="s">
        <v>524</v>
      </c>
      <c r="X296" s="93" t="s">
        <v>1406</v>
      </c>
    </row>
    <row r="297" ht="56.25" spans="1:24">
      <c r="A297" s="93" t="s">
        <v>1855</v>
      </c>
      <c r="B297" s="93" t="s">
        <v>1856</v>
      </c>
      <c r="C297" s="93" t="s">
        <v>1857</v>
      </c>
      <c r="D297" s="93" t="s">
        <v>1855</v>
      </c>
      <c r="E297" s="93" t="s">
        <v>1512</v>
      </c>
      <c r="F297" s="93" t="s">
        <v>57</v>
      </c>
      <c r="G297" s="93" t="s">
        <v>57</v>
      </c>
      <c r="H297" s="93" t="s">
        <v>1850</v>
      </c>
      <c r="I297" s="93" t="s">
        <v>1851</v>
      </c>
      <c r="J297" s="93" t="s">
        <v>1512</v>
      </c>
      <c r="K297" s="93" t="s">
        <v>117</v>
      </c>
      <c r="L297" s="93" t="s">
        <v>118</v>
      </c>
      <c r="M297" s="93"/>
      <c r="N297" s="93"/>
      <c r="O297" s="93" t="s">
        <v>120</v>
      </c>
      <c r="P297" s="93" t="s">
        <v>1858</v>
      </c>
      <c r="Q297" s="93" t="s">
        <v>1608</v>
      </c>
      <c r="R297" s="93" t="s">
        <v>126</v>
      </c>
      <c r="S297" s="93" t="s">
        <v>125</v>
      </c>
      <c r="T297" s="93" t="s">
        <v>126</v>
      </c>
      <c r="U297" s="93" t="s">
        <v>1854</v>
      </c>
      <c r="V297" s="93" t="s">
        <v>128</v>
      </c>
      <c r="W297" s="93" t="s">
        <v>524</v>
      </c>
      <c r="X297" s="93" t="s">
        <v>1406</v>
      </c>
    </row>
    <row r="298" ht="56.25" spans="1:24">
      <c r="A298" s="93" t="s">
        <v>1859</v>
      </c>
      <c r="B298" s="93" t="s">
        <v>1860</v>
      </c>
      <c r="C298" s="93" t="s">
        <v>1861</v>
      </c>
      <c r="D298" s="93" t="s">
        <v>1859</v>
      </c>
      <c r="E298" s="93" t="s">
        <v>1512</v>
      </c>
      <c r="F298" s="93" t="s">
        <v>57</v>
      </c>
      <c r="G298" s="93" t="s">
        <v>57</v>
      </c>
      <c r="H298" s="93" t="s">
        <v>1850</v>
      </c>
      <c r="I298" s="93" t="s">
        <v>1851</v>
      </c>
      <c r="J298" s="93" t="s">
        <v>1512</v>
      </c>
      <c r="K298" s="93" t="s">
        <v>117</v>
      </c>
      <c r="L298" s="93" t="s">
        <v>118</v>
      </c>
      <c r="M298" s="93"/>
      <c r="N298" s="93"/>
      <c r="O298" s="93" t="s">
        <v>120</v>
      </c>
      <c r="P298" s="93" t="s">
        <v>1858</v>
      </c>
      <c r="Q298" s="93" t="s">
        <v>287</v>
      </c>
      <c r="R298" s="93" t="s">
        <v>126</v>
      </c>
      <c r="S298" s="93" t="s">
        <v>125</v>
      </c>
      <c r="T298" s="93" t="s">
        <v>126</v>
      </c>
      <c r="U298" s="93" t="s">
        <v>1854</v>
      </c>
      <c r="V298" s="93" t="s">
        <v>128</v>
      </c>
      <c r="W298" s="93" t="s">
        <v>524</v>
      </c>
      <c r="X298" s="93" t="s">
        <v>1406</v>
      </c>
    </row>
    <row r="299" ht="56.25" spans="1:24">
      <c r="A299" s="93" t="s">
        <v>1862</v>
      </c>
      <c r="B299" s="93" t="s">
        <v>1863</v>
      </c>
      <c r="C299" s="93" t="s">
        <v>1864</v>
      </c>
      <c r="D299" s="93" t="s">
        <v>1862</v>
      </c>
      <c r="E299" s="93" t="s">
        <v>1512</v>
      </c>
      <c r="F299" s="93" t="s">
        <v>57</v>
      </c>
      <c r="G299" s="93" t="s">
        <v>57</v>
      </c>
      <c r="H299" s="93" t="s">
        <v>1850</v>
      </c>
      <c r="I299" s="93" t="s">
        <v>1851</v>
      </c>
      <c r="J299" s="93" t="s">
        <v>1512</v>
      </c>
      <c r="K299" s="93" t="s">
        <v>117</v>
      </c>
      <c r="L299" s="93" t="s">
        <v>118</v>
      </c>
      <c r="M299" s="93"/>
      <c r="N299" s="93" t="s">
        <v>120</v>
      </c>
      <c r="O299" s="93" t="s">
        <v>120</v>
      </c>
      <c r="P299" s="93" t="s">
        <v>538</v>
      </c>
      <c r="Q299" s="93" t="s">
        <v>1007</v>
      </c>
      <c r="R299" s="93" t="s">
        <v>126</v>
      </c>
      <c r="S299" s="93" t="s">
        <v>125</v>
      </c>
      <c r="T299" s="93" t="s">
        <v>126</v>
      </c>
      <c r="U299" s="93" t="s">
        <v>1854</v>
      </c>
      <c r="V299" s="93" t="s">
        <v>128</v>
      </c>
      <c r="W299" s="93" t="s">
        <v>524</v>
      </c>
      <c r="X299" s="93" t="s">
        <v>1406</v>
      </c>
    </row>
    <row r="300" ht="56.25" spans="1:24">
      <c r="A300" s="93" t="s">
        <v>1865</v>
      </c>
      <c r="B300" s="93" t="s">
        <v>1866</v>
      </c>
      <c r="C300" s="93" t="s">
        <v>1867</v>
      </c>
      <c r="D300" s="93" t="s">
        <v>1865</v>
      </c>
      <c r="E300" s="93" t="s">
        <v>1512</v>
      </c>
      <c r="F300" s="93" t="s">
        <v>57</v>
      </c>
      <c r="G300" s="93" t="s">
        <v>57</v>
      </c>
      <c r="H300" s="93" t="s">
        <v>1850</v>
      </c>
      <c r="I300" s="93" t="s">
        <v>1851</v>
      </c>
      <c r="J300" s="93" t="s">
        <v>1512</v>
      </c>
      <c r="K300" s="93" t="s">
        <v>117</v>
      </c>
      <c r="L300" s="93" t="s">
        <v>118</v>
      </c>
      <c r="M300" s="93"/>
      <c r="N300" s="93"/>
      <c r="O300" s="93" t="s">
        <v>120</v>
      </c>
      <c r="P300" s="93" t="s">
        <v>593</v>
      </c>
      <c r="Q300" s="93" t="s">
        <v>1868</v>
      </c>
      <c r="R300" s="93" t="s">
        <v>126</v>
      </c>
      <c r="S300" s="93" t="s">
        <v>125</v>
      </c>
      <c r="T300" s="93" t="s">
        <v>126</v>
      </c>
      <c r="U300" s="93" t="s">
        <v>1854</v>
      </c>
      <c r="V300" s="93" t="s">
        <v>128</v>
      </c>
      <c r="W300" s="93" t="s">
        <v>524</v>
      </c>
      <c r="X300" s="93" t="s">
        <v>1406</v>
      </c>
    </row>
    <row r="301" ht="56.25" spans="1:24">
      <c r="A301" s="93" t="s">
        <v>1869</v>
      </c>
      <c r="B301" s="93" t="s">
        <v>1870</v>
      </c>
      <c r="C301" s="93" t="s">
        <v>1871</v>
      </c>
      <c r="D301" s="93" t="s">
        <v>1869</v>
      </c>
      <c r="E301" s="93" t="s">
        <v>1512</v>
      </c>
      <c r="F301" s="93" t="s">
        <v>57</v>
      </c>
      <c r="G301" s="93" t="s">
        <v>57</v>
      </c>
      <c r="H301" s="93" t="s">
        <v>1850</v>
      </c>
      <c r="I301" s="93" t="s">
        <v>1851</v>
      </c>
      <c r="J301" s="93" t="s">
        <v>1512</v>
      </c>
      <c r="K301" s="93" t="s">
        <v>117</v>
      </c>
      <c r="L301" s="93" t="s">
        <v>118</v>
      </c>
      <c r="M301" s="93"/>
      <c r="N301" s="93" t="s">
        <v>120</v>
      </c>
      <c r="O301" s="93" t="s">
        <v>120</v>
      </c>
      <c r="P301" s="93" t="s">
        <v>1852</v>
      </c>
      <c r="Q301" s="93" t="s">
        <v>1872</v>
      </c>
      <c r="R301" s="93" t="s">
        <v>1873</v>
      </c>
      <c r="S301" s="93" t="s">
        <v>125</v>
      </c>
      <c r="T301" s="93" t="s">
        <v>126</v>
      </c>
      <c r="U301" s="93" t="s">
        <v>1854</v>
      </c>
      <c r="V301" s="93" t="s">
        <v>128</v>
      </c>
      <c r="W301" s="93" t="s">
        <v>524</v>
      </c>
      <c r="X301" s="93" t="s">
        <v>1406</v>
      </c>
    </row>
    <row r="302" ht="56.25" spans="1:24">
      <c r="A302" s="93" t="s">
        <v>1874</v>
      </c>
      <c r="B302" s="93" t="s">
        <v>1875</v>
      </c>
      <c r="C302" s="93" t="s">
        <v>1876</v>
      </c>
      <c r="D302" s="93" t="s">
        <v>1874</v>
      </c>
      <c r="E302" s="93" t="s">
        <v>1512</v>
      </c>
      <c r="F302" s="93" t="s">
        <v>57</v>
      </c>
      <c r="G302" s="93" t="s">
        <v>57</v>
      </c>
      <c r="H302" s="93" t="s">
        <v>1850</v>
      </c>
      <c r="I302" s="93" t="s">
        <v>1851</v>
      </c>
      <c r="J302" s="93" t="s">
        <v>1512</v>
      </c>
      <c r="K302" s="93" t="s">
        <v>117</v>
      </c>
      <c r="L302" s="93" t="s">
        <v>118</v>
      </c>
      <c r="M302" s="93"/>
      <c r="N302" s="93" t="s">
        <v>120</v>
      </c>
      <c r="O302" s="93" t="s">
        <v>120</v>
      </c>
      <c r="P302" s="93" t="s">
        <v>621</v>
      </c>
      <c r="Q302" s="93" t="s">
        <v>1089</v>
      </c>
      <c r="R302" s="93" t="s">
        <v>1877</v>
      </c>
      <c r="S302" s="93" t="s">
        <v>125</v>
      </c>
      <c r="T302" s="93" t="s">
        <v>126</v>
      </c>
      <c r="U302" s="93" t="s">
        <v>1854</v>
      </c>
      <c r="V302" s="93" t="s">
        <v>128</v>
      </c>
      <c r="W302" s="93" t="s">
        <v>524</v>
      </c>
      <c r="X302" s="93" t="s">
        <v>1406</v>
      </c>
    </row>
    <row r="303" ht="56.25" spans="1:24">
      <c r="A303" s="93" t="s">
        <v>1878</v>
      </c>
      <c r="B303" s="93" t="s">
        <v>1879</v>
      </c>
      <c r="C303" s="93" t="s">
        <v>1880</v>
      </c>
      <c r="D303" s="93" t="s">
        <v>1878</v>
      </c>
      <c r="E303" s="93" t="s">
        <v>1512</v>
      </c>
      <c r="F303" s="93" t="s">
        <v>57</v>
      </c>
      <c r="G303" s="93" t="s">
        <v>57</v>
      </c>
      <c r="H303" s="93" t="s">
        <v>1850</v>
      </c>
      <c r="I303" s="93" t="s">
        <v>1851</v>
      </c>
      <c r="J303" s="93" t="s">
        <v>1512</v>
      </c>
      <c r="K303" s="93" t="s">
        <v>117</v>
      </c>
      <c r="L303" s="93" t="s">
        <v>118</v>
      </c>
      <c r="M303" s="93"/>
      <c r="N303" s="93" t="s">
        <v>120</v>
      </c>
      <c r="O303" s="93" t="s">
        <v>120</v>
      </c>
      <c r="P303" s="93" t="s">
        <v>1852</v>
      </c>
      <c r="Q303" s="93" t="s">
        <v>960</v>
      </c>
      <c r="R303" s="93" t="s">
        <v>1881</v>
      </c>
      <c r="S303" s="93" t="s">
        <v>125</v>
      </c>
      <c r="T303" s="93" t="s">
        <v>126</v>
      </c>
      <c r="U303" s="93" t="s">
        <v>1854</v>
      </c>
      <c r="V303" s="93" t="s">
        <v>128</v>
      </c>
      <c r="W303" s="93" t="s">
        <v>524</v>
      </c>
      <c r="X303" s="93" t="s">
        <v>1406</v>
      </c>
    </row>
    <row r="304" ht="56.25" spans="1:24">
      <c r="A304" s="93" t="s">
        <v>1882</v>
      </c>
      <c r="B304" s="93" t="s">
        <v>1883</v>
      </c>
      <c r="C304" s="93" t="s">
        <v>1884</v>
      </c>
      <c r="D304" s="93" t="s">
        <v>1882</v>
      </c>
      <c r="E304" s="93" t="s">
        <v>1512</v>
      </c>
      <c r="F304" s="93" t="s">
        <v>57</v>
      </c>
      <c r="G304" s="93" t="s">
        <v>57</v>
      </c>
      <c r="H304" s="93" t="s">
        <v>1850</v>
      </c>
      <c r="I304" s="93" t="s">
        <v>1851</v>
      </c>
      <c r="J304" s="93" t="s">
        <v>1512</v>
      </c>
      <c r="K304" s="93" t="s">
        <v>117</v>
      </c>
      <c r="L304" s="93" t="s">
        <v>118</v>
      </c>
      <c r="M304" s="93"/>
      <c r="N304" s="93" t="s">
        <v>120</v>
      </c>
      <c r="O304" s="93" t="s">
        <v>120</v>
      </c>
      <c r="P304" s="93" t="s">
        <v>1852</v>
      </c>
      <c r="Q304" s="93" t="s">
        <v>1885</v>
      </c>
      <c r="R304" s="93" t="s">
        <v>1886</v>
      </c>
      <c r="S304" s="93" t="s">
        <v>125</v>
      </c>
      <c r="T304" s="93" t="s">
        <v>126</v>
      </c>
      <c r="U304" s="93" t="s">
        <v>1854</v>
      </c>
      <c r="V304" s="93" t="s">
        <v>128</v>
      </c>
      <c r="W304" s="93" t="s">
        <v>524</v>
      </c>
      <c r="X304" s="93" t="s">
        <v>1406</v>
      </c>
    </row>
    <row r="305" ht="56.25" spans="1:24">
      <c r="A305" s="93" t="s">
        <v>1887</v>
      </c>
      <c r="B305" s="93" t="s">
        <v>1888</v>
      </c>
      <c r="C305" s="93" t="s">
        <v>1889</v>
      </c>
      <c r="D305" s="93" t="s">
        <v>1887</v>
      </c>
      <c r="E305" s="93" t="s">
        <v>1512</v>
      </c>
      <c r="F305" s="93" t="s">
        <v>57</v>
      </c>
      <c r="G305" s="93" t="s">
        <v>57</v>
      </c>
      <c r="H305" s="93" t="s">
        <v>1850</v>
      </c>
      <c r="I305" s="93" t="s">
        <v>1851</v>
      </c>
      <c r="J305" s="93" t="s">
        <v>1512</v>
      </c>
      <c r="K305" s="93" t="s">
        <v>117</v>
      </c>
      <c r="L305" s="93" t="s">
        <v>118</v>
      </c>
      <c r="M305" s="93"/>
      <c r="N305" s="93" t="s">
        <v>120</v>
      </c>
      <c r="O305" s="93" t="s">
        <v>120</v>
      </c>
      <c r="P305" s="93" t="s">
        <v>1852</v>
      </c>
      <c r="Q305" s="93" t="s">
        <v>960</v>
      </c>
      <c r="R305" s="93" t="s">
        <v>126</v>
      </c>
      <c r="S305" s="93" t="s">
        <v>125</v>
      </c>
      <c r="T305" s="93" t="s">
        <v>126</v>
      </c>
      <c r="U305" s="93" t="s">
        <v>1854</v>
      </c>
      <c r="V305" s="93" t="s">
        <v>128</v>
      </c>
      <c r="W305" s="93" t="s">
        <v>524</v>
      </c>
      <c r="X305" s="93" t="s">
        <v>1406</v>
      </c>
    </row>
    <row r="306" ht="56.25" spans="1:24">
      <c r="A306" s="93" t="s">
        <v>1890</v>
      </c>
      <c r="B306" s="93" t="s">
        <v>1891</v>
      </c>
      <c r="C306" s="93" t="s">
        <v>1892</v>
      </c>
      <c r="D306" s="93" t="s">
        <v>1890</v>
      </c>
      <c r="E306" s="93" t="s">
        <v>1512</v>
      </c>
      <c r="F306" s="93" t="s">
        <v>57</v>
      </c>
      <c r="G306" s="93" t="s">
        <v>57</v>
      </c>
      <c r="H306" s="93" t="s">
        <v>1850</v>
      </c>
      <c r="I306" s="93" t="s">
        <v>1851</v>
      </c>
      <c r="J306" s="93" t="s">
        <v>1512</v>
      </c>
      <c r="K306" s="93" t="s">
        <v>117</v>
      </c>
      <c r="L306" s="93" t="s">
        <v>118</v>
      </c>
      <c r="M306" s="93"/>
      <c r="N306" s="93" t="s">
        <v>120</v>
      </c>
      <c r="O306" s="93" t="s">
        <v>120</v>
      </c>
      <c r="P306" s="93" t="s">
        <v>621</v>
      </c>
      <c r="Q306" s="93" t="s">
        <v>1089</v>
      </c>
      <c r="R306" s="93" t="s">
        <v>1893</v>
      </c>
      <c r="S306" s="93" t="s">
        <v>125</v>
      </c>
      <c r="T306" s="93" t="s">
        <v>126</v>
      </c>
      <c r="U306" s="93" t="s">
        <v>1854</v>
      </c>
      <c r="V306" s="93" t="s">
        <v>128</v>
      </c>
      <c r="W306" s="93" t="s">
        <v>524</v>
      </c>
      <c r="X306" s="93" t="s">
        <v>1406</v>
      </c>
    </row>
    <row r="307" ht="56.25" spans="1:24">
      <c r="A307" s="93" t="s">
        <v>1894</v>
      </c>
      <c r="B307" s="93" t="s">
        <v>1895</v>
      </c>
      <c r="C307" s="93" t="s">
        <v>1896</v>
      </c>
      <c r="D307" s="93" t="s">
        <v>1894</v>
      </c>
      <c r="E307" s="93" t="s">
        <v>1512</v>
      </c>
      <c r="F307" s="93" t="s">
        <v>57</v>
      </c>
      <c r="G307" s="93" t="s">
        <v>57</v>
      </c>
      <c r="H307" s="93" t="s">
        <v>1850</v>
      </c>
      <c r="I307" s="93" t="s">
        <v>1851</v>
      </c>
      <c r="J307" s="93" t="s">
        <v>1512</v>
      </c>
      <c r="K307" s="93" t="s">
        <v>117</v>
      </c>
      <c r="L307" s="93" t="s">
        <v>118</v>
      </c>
      <c r="M307" s="93"/>
      <c r="N307" s="93" t="s">
        <v>120</v>
      </c>
      <c r="O307" s="93" t="s">
        <v>120</v>
      </c>
      <c r="P307" s="93" t="s">
        <v>607</v>
      </c>
      <c r="Q307" s="93" t="s">
        <v>1897</v>
      </c>
      <c r="R307" s="93" t="s">
        <v>1898</v>
      </c>
      <c r="S307" s="93" t="s">
        <v>125</v>
      </c>
      <c r="T307" s="93" t="s">
        <v>126</v>
      </c>
      <c r="U307" s="93" t="s">
        <v>1854</v>
      </c>
      <c r="V307" s="93" t="s">
        <v>128</v>
      </c>
      <c r="W307" s="93" t="s">
        <v>524</v>
      </c>
      <c r="X307" s="93" t="s">
        <v>1406</v>
      </c>
    </row>
    <row r="308" ht="56.25" spans="1:24">
      <c r="A308" s="93" t="s">
        <v>1899</v>
      </c>
      <c r="B308" s="93" t="s">
        <v>1900</v>
      </c>
      <c r="C308" s="93" t="s">
        <v>1901</v>
      </c>
      <c r="D308" s="93" t="s">
        <v>1899</v>
      </c>
      <c r="E308" s="93" t="s">
        <v>1512</v>
      </c>
      <c r="F308" s="93" t="s">
        <v>57</v>
      </c>
      <c r="G308" s="93" t="s">
        <v>57</v>
      </c>
      <c r="H308" s="93" t="s">
        <v>1850</v>
      </c>
      <c r="I308" s="93" t="s">
        <v>1851</v>
      </c>
      <c r="J308" s="93" t="s">
        <v>1512</v>
      </c>
      <c r="K308" s="93" t="s">
        <v>117</v>
      </c>
      <c r="L308" s="93" t="s">
        <v>118</v>
      </c>
      <c r="M308" s="93"/>
      <c r="N308" s="93"/>
      <c r="O308" s="93" t="s">
        <v>120</v>
      </c>
      <c r="P308" s="93" t="s">
        <v>36</v>
      </c>
      <c r="Q308" s="93" t="s">
        <v>431</v>
      </c>
      <c r="R308" s="93" t="s">
        <v>1902</v>
      </c>
      <c r="S308" s="93" t="s">
        <v>125</v>
      </c>
      <c r="T308" s="93" t="s">
        <v>126</v>
      </c>
      <c r="U308" s="93" t="s">
        <v>1854</v>
      </c>
      <c r="V308" s="93" t="s">
        <v>128</v>
      </c>
      <c r="W308" s="93" t="s">
        <v>524</v>
      </c>
      <c r="X308" s="93" t="s">
        <v>1406</v>
      </c>
    </row>
    <row r="309" ht="56.25" spans="1:24">
      <c r="A309" s="93" t="s">
        <v>1903</v>
      </c>
      <c r="B309" s="93" t="s">
        <v>1904</v>
      </c>
      <c r="C309" s="93" t="s">
        <v>1905</v>
      </c>
      <c r="D309" s="93" t="s">
        <v>1903</v>
      </c>
      <c r="E309" s="93" t="s">
        <v>1512</v>
      </c>
      <c r="F309" s="93" t="s">
        <v>57</v>
      </c>
      <c r="G309" s="93" t="s">
        <v>57</v>
      </c>
      <c r="H309" s="93" t="s">
        <v>1850</v>
      </c>
      <c r="I309" s="93" t="s">
        <v>1851</v>
      </c>
      <c r="J309" s="93" t="s">
        <v>1512</v>
      </c>
      <c r="K309" s="93" t="s">
        <v>117</v>
      </c>
      <c r="L309" s="93" t="s">
        <v>118</v>
      </c>
      <c r="M309" s="93"/>
      <c r="N309" s="93" t="s">
        <v>120</v>
      </c>
      <c r="O309" s="93" t="s">
        <v>120</v>
      </c>
      <c r="P309" s="93" t="s">
        <v>621</v>
      </c>
      <c r="Q309" s="93" t="s">
        <v>1089</v>
      </c>
      <c r="R309" s="93" t="s">
        <v>1906</v>
      </c>
      <c r="S309" s="93" t="s">
        <v>125</v>
      </c>
      <c r="T309" s="93" t="s">
        <v>126</v>
      </c>
      <c r="U309" s="93" t="s">
        <v>1854</v>
      </c>
      <c r="V309" s="93" t="s">
        <v>128</v>
      </c>
      <c r="W309" s="93" t="s">
        <v>524</v>
      </c>
      <c r="X309" s="93" t="s">
        <v>1406</v>
      </c>
    </row>
    <row r="310" ht="56.25" spans="1:24">
      <c r="A310" s="93" t="s">
        <v>1907</v>
      </c>
      <c r="B310" s="93" t="s">
        <v>1908</v>
      </c>
      <c r="C310" s="93" t="s">
        <v>1909</v>
      </c>
      <c r="D310" s="93" t="s">
        <v>1907</v>
      </c>
      <c r="E310" s="93" t="s">
        <v>1512</v>
      </c>
      <c r="F310" s="93" t="s">
        <v>57</v>
      </c>
      <c r="G310" s="93" t="s">
        <v>57</v>
      </c>
      <c r="H310" s="93" t="s">
        <v>1850</v>
      </c>
      <c r="I310" s="93" t="s">
        <v>1851</v>
      </c>
      <c r="J310" s="93" t="s">
        <v>1512</v>
      </c>
      <c r="K310" s="93" t="s">
        <v>117</v>
      </c>
      <c r="L310" s="93" t="s">
        <v>118</v>
      </c>
      <c r="M310" s="93"/>
      <c r="N310" s="93" t="s">
        <v>120</v>
      </c>
      <c r="O310" s="93" t="s">
        <v>120</v>
      </c>
      <c r="P310" s="93" t="s">
        <v>1852</v>
      </c>
      <c r="Q310" s="93" t="s">
        <v>960</v>
      </c>
      <c r="R310" s="93" t="s">
        <v>1910</v>
      </c>
      <c r="S310" s="93" t="s">
        <v>125</v>
      </c>
      <c r="T310" s="93" t="s">
        <v>126</v>
      </c>
      <c r="U310" s="93" t="s">
        <v>1854</v>
      </c>
      <c r="V310" s="93" t="s">
        <v>128</v>
      </c>
      <c r="W310" s="93" t="s">
        <v>524</v>
      </c>
      <c r="X310" s="93" t="s">
        <v>1406</v>
      </c>
    </row>
    <row r="311" ht="56.25" spans="1:24">
      <c r="A311" s="93" t="s">
        <v>1911</v>
      </c>
      <c r="B311" s="93" t="s">
        <v>1912</v>
      </c>
      <c r="C311" s="93" t="s">
        <v>1913</v>
      </c>
      <c r="D311" s="93" t="s">
        <v>1911</v>
      </c>
      <c r="E311" s="93" t="s">
        <v>1512</v>
      </c>
      <c r="F311" s="93" t="s">
        <v>57</v>
      </c>
      <c r="G311" s="93" t="s">
        <v>57</v>
      </c>
      <c r="H311" s="93" t="s">
        <v>1850</v>
      </c>
      <c r="I311" s="93" t="s">
        <v>1851</v>
      </c>
      <c r="J311" s="93" t="s">
        <v>1512</v>
      </c>
      <c r="K311" s="93" t="s">
        <v>117</v>
      </c>
      <c r="L311" s="93" t="s">
        <v>118</v>
      </c>
      <c r="M311" s="93"/>
      <c r="N311" s="93" t="s">
        <v>120</v>
      </c>
      <c r="O311" s="93" t="s">
        <v>120</v>
      </c>
      <c r="P311" s="93" t="s">
        <v>621</v>
      </c>
      <c r="Q311" s="93" t="s">
        <v>219</v>
      </c>
      <c r="R311" s="93" t="s">
        <v>1914</v>
      </c>
      <c r="S311" s="93" t="s">
        <v>125</v>
      </c>
      <c r="T311" s="93" t="s">
        <v>126</v>
      </c>
      <c r="U311" s="93" t="s">
        <v>1854</v>
      </c>
      <c r="V311" s="93" t="s">
        <v>128</v>
      </c>
      <c r="W311" s="93" t="s">
        <v>524</v>
      </c>
      <c r="X311" s="93" t="s">
        <v>1406</v>
      </c>
    </row>
    <row r="312" ht="56.25" spans="1:24">
      <c r="A312" s="93" t="s">
        <v>1915</v>
      </c>
      <c r="B312" s="93" t="s">
        <v>1916</v>
      </c>
      <c r="C312" s="93" t="s">
        <v>1917</v>
      </c>
      <c r="D312" s="93" t="s">
        <v>1915</v>
      </c>
      <c r="E312" s="93" t="s">
        <v>1512</v>
      </c>
      <c r="F312" s="93" t="s">
        <v>57</v>
      </c>
      <c r="G312" s="93" t="s">
        <v>57</v>
      </c>
      <c r="H312" s="93" t="s">
        <v>1918</v>
      </c>
      <c r="I312" s="93" t="s">
        <v>1919</v>
      </c>
      <c r="J312" s="93" t="s">
        <v>1512</v>
      </c>
      <c r="K312" s="93" t="s">
        <v>117</v>
      </c>
      <c r="L312" s="93" t="s">
        <v>118</v>
      </c>
      <c r="M312" s="93"/>
      <c r="N312" s="93" t="s">
        <v>1756</v>
      </c>
      <c r="O312" s="93" t="s">
        <v>120</v>
      </c>
      <c r="P312" s="93" t="s">
        <v>1920</v>
      </c>
      <c r="Q312" s="93" t="s">
        <v>1067</v>
      </c>
      <c r="R312" s="93" t="s">
        <v>126</v>
      </c>
      <c r="S312" s="93" t="s">
        <v>125</v>
      </c>
      <c r="T312" s="93" t="s">
        <v>126</v>
      </c>
      <c r="U312" s="93" t="s">
        <v>1921</v>
      </c>
      <c r="V312" s="93" t="s">
        <v>128</v>
      </c>
      <c r="W312" s="93" t="s">
        <v>524</v>
      </c>
      <c r="X312" s="93" t="s">
        <v>1406</v>
      </c>
    </row>
    <row r="313" ht="56.25" spans="1:24">
      <c r="A313" s="93" t="s">
        <v>1922</v>
      </c>
      <c r="B313" s="93" t="s">
        <v>1848</v>
      </c>
      <c r="C313" s="93" t="s">
        <v>1923</v>
      </c>
      <c r="D313" s="93" t="s">
        <v>1922</v>
      </c>
      <c r="E313" s="93" t="s">
        <v>1512</v>
      </c>
      <c r="F313" s="93" t="s">
        <v>57</v>
      </c>
      <c r="G313" s="93" t="s">
        <v>57</v>
      </c>
      <c r="H313" s="93" t="s">
        <v>1918</v>
      </c>
      <c r="I313" s="93" t="s">
        <v>1919</v>
      </c>
      <c r="J313" s="93" t="s">
        <v>1512</v>
      </c>
      <c r="K313" s="93" t="s">
        <v>117</v>
      </c>
      <c r="L313" s="93" t="s">
        <v>118</v>
      </c>
      <c r="M313" s="93"/>
      <c r="N313" s="93" t="s">
        <v>120</v>
      </c>
      <c r="O313" s="93" t="s">
        <v>120</v>
      </c>
      <c r="P313" s="93" t="s">
        <v>1852</v>
      </c>
      <c r="Q313" s="93" t="s">
        <v>1872</v>
      </c>
      <c r="R313" s="93" t="s">
        <v>1924</v>
      </c>
      <c r="S313" s="93" t="s">
        <v>125</v>
      </c>
      <c r="T313" s="93" t="s">
        <v>126</v>
      </c>
      <c r="U313" s="93" t="s">
        <v>1921</v>
      </c>
      <c r="V313" s="93" t="s">
        <v>128</v>
      </c>
      <c r="W313" s="93" t="s">
        <v>524</v>
      </c>
      <c r="X313" s="93" t="s">
        <v>1406</v>
      </c>
    </row>
    <row r="314" ht="56.25" spans="1:24">
      <c r="A314" s="93" t="s">
        <v>1925</v>
      </c>
      <c r="B314" s="93" t="s">
        <v>1926</v>
      </c>
      <c r="C314" s="93" t="s">
        <v>1927</v>
      </c>
      <c r="D314" s="93" t="s">
        <v>1925</v>
      </c>
      <c r="E314" s="93" t="s">
        <v>1512</v>
      </c>
      <c r="F314" s="93" t="s">
        <v>57</v>
      </c>
      <c r="G314" s="93" t="s">
        <v>57</v>
      </c>
      <c r="H314" s="93" t="s">
        <v>1918</v>
      </c>
      <c r="I314" s="93" t="s">
        <v>1919</v>
      </c>
      <c r="J314" s="93" t="s">
        <v>1512</v>
      </c>
      <c r="K314" s="93" t="s">
        <v>117</v>
      </c>
      <c r="L314" s="93" t="s">
        <v>118</v>
      </c>
      <c r="M314" s="93"/>
      <c r="N314" s="93" t="s">
        <v>120</v>
      </c>
      <c r="O314" s="93" t="s">
        <v>120</v>
      </c>
      <c r="P314" s="93" t="s">
        <v>1928</v>
      </c>
      <c r="Q314" s="93" t="s">
        <v>868</v>
      </c>
      <c r="R314" s="93" t="s">
        <v>1929</v>
      </c>
      <c r="S314" s="93" t="s">
        <v>125</v>
      </c>
      <c r="T314" s="93" t="s">
        <v>126</v>
      </c>
      <c r="U314" s="93" t="s">
        <v>1921</v>
      </c>
      <c r="V314" s="93" t="s">
        <v>128</v>
      </c>
      <c r="W314" s="93" t="s">
        <v>524</v>
      </c>
      <c r="X314" s="93" t="s">
        <v>1406</v>
      </c>
    </row>
    <row r="315" ht="56.25" spans="1:24">
      <c r="A315" s="93" t="s">
        <v>1930</v>
      </c>
      <c r="B315" s="93" t="s">
        <v>1931</v>
      </c>
      <c r="C315" s="93" t="s">
        <v>1932</v>
      </c>
      <c r="D315" s="93" t="s">
        <v>1930</v>
      </c>
      <c r="E315" s="93" t="s">
        <v>1512</v>
      </c>
      <c r="F315" s="93" t="s">
        <v>57</v>
      </c>
      <c r="G315" s="93" t="s">
        <v>57</v>
      </c>
      <c r="H315" s="93" t="s">
        <v>1918</v>
      </c>
      <c r="I315" s="93" t="s">
        <v>1919</v>
      </c>
      <c r="J315" s="93" t="s">
        <v>1512</v>
      </c>
      <c r="K315" s="93" t="s">
        <v>117</v>
      </c>
      <c r="L315" s="93" t="s">
        <v>118</v>
      </c>
      <c r="M315" s="93"/>
      <c r="N315" s="93" t="s">
        <v>1756</v>
      </c>
      <c r="O315" s="93" t="s">
        <v>120</v>
      </c>
      <c r="P315" s="93" t="s">
        <v>994</v>
      </c>
      <c r="Q315" s="93" t="s">
        <v>1933</v>
      </c>
      <c r="R315" s="93" t="s">
        <v>1934</v>
      </c>
      <c r="S315" s="93" t="s">
        <v>125</v>
      </c>
      <c r="T315" s="93" t="s">
        <v>126</v>
      </c>
      <c r="U315" s="93" t="s">
        <v>1921</v>
      </c>
      <c r="V315" s="93" t="s">
        <v>128</v>
      </c>
      <c r="W315" s="93" t="s">
        <v>524</v>
      </c>
      <c r="X315" s="93" t="s">
        <v>1406</v>
      </c>
    </row>
    <row r="316" ht="56.25" spans="1:24">
      <c r="A316" s="93" t="s">
        <v>1935</v>
      </c>
      <c r="B316" s="93" t="s">
        <v>1936</v>
      </c>
      <c r="C316" s="93" t="s">
        <v>1937</v>
      </c>
      <c r="D316" s="93" t="s">
        <v>1935</v>
      </c>
      <c r="E316" s="93" t="s">
        <v>1512</v>
      </c>
      <c r="F316" s="93" t="s">
        <v>57</v>
      </c>
      <c r="G316" s="93" t="s">
        <v>57</v>
      </c>
      <c r="H316" s="93" t="s">
        <v>1918</v>
      </c>
      <c r="I316" s="93" t="s">
        <v>1919</v>
      </c>
      <c r="J316" s="93" t="s">
        <v>1512</v>
      </c>
      <c r="K316" s="93" t="s">
        <v>117</v>
      </c>
      <c r="L316" s="93" t="s">
        <v>118</v>
      </c>
      <c r="M316" s="93"/>
      <c r="N316" s="93" t="s">
        <v>120</v>
      </c>
      <c r="O316" s="93" t="s">
        <v>120</v>
      </c>
      <c r="P316" s="93" t="s">
        <v>1938</v>
      </c>
      <c r="Q316" s="93" t="s">
        <v>1026</v>
      </c>
      <c r="R316" s="93" t="s">
        <v>126</v>
      </c>
      <c r="S316" s="93" t="s">
        <v>125</v>
      </c>
      <c r="T316" s="93" t="s">
        <v>126</v>
      </c>
      <c r="U316" s="93" t="s">
        <v>1921</v>
      </c>
      <c r="V316" s="93" t="s">
        <v>128</v>
      </c>
      <c r="W316" s="93" t="s">
        <v>524</v>
      </c>
      <c r="X316" s="93" t="s">
        <v>1406</v>
      </c>
    </row>
    <row r="317" ht="56.25" spans="1:24">
      <c r="A317" s="93" t="s">
        <v>1939</v>
      </c>
      <c r="B317" s="93" t="s">
        <v>1940</v>
      </c>
      <c r="C317" s="93" t="s">
        <v>1941</v>
      </c>
      <c r="D317" s="93" t="s">
        <v>1939</v>
      </c>
      <c r="E317" s="93" t="s">
        <v>1512</v>
      </c>
      <c r="F317" s="93" t="s">
        <v>57</v>
      </c>
      <c r="G317" s="93" t="s">
        <v>57</v>
      </c>
      <c r="H317" s="93" t="s">
        <v>1918</v>
      </c>
      <c r="I317" s="93" t="s">
        <v>1919</v>
      </c>
      <c r="J317" s="93" t="s">
        <v>1512</v>
      </c>
      <c r="K317" s="93" t="s">
        <v>117</v>
      </c>
      <c r="L317" s="93" t="s">
        <v>118</v>
      </c>
      <c r="M317" s="93"/>
      <c r="N317" s="93" t="s">
        <v>1756</v>
      </c>
      <c r="O317" s="93" t="s">
        <v>120</v>
      </c>
      <c r="P317" s="93" t="s">
        <v>1252</v>
      </c>
      <c r="Q317" s="93" t="s">
        <v>1253</v>
      </c>
      <c r="R317" s="93" t="s">
        <v>1942</v>
      </c>
      <c r="S317" s="93" t="s">
        <v>125</v>
      </c>
      <c r="T317" s="93" t="s">
        <v>126</v>
      </c>
      <c r="U317" s="93" t="s">
        <v>1921</v>
      </c>
      <c r="V317" s="93" t="s">
        <v>128</v>
      </c>
      <c r="W317" s="93" t="s">
        <v>524</v>
      </c>
      <c r="X317" s="93" t="s">
        <v>1406</v>
      </c>
    </row>
    <row r="318" ht="56.25" spans="1:24">
      <c r="A318" s="93" t="s">
        <v>1943</v>
      </c>
      <c r="B318" s="93" t="s">
        <v>1944</v>
      </c>
      <c r="C318" s="93" t="s">
        <v>1945</v>
      </c>
      <c r="D318" s="93" t="s">
        <v>1943</v>
      </c>
      <c r="E318" s="93" t="s">
        <v>1512</v>
      </c>
      <c r="F318" s="93" t="s">
        <v>57</v>
      </c>
      <c r="G318" s="93" t="s">
        <v>57</v>
      </c>
      <c r="H318" s="93" t="s">
        <v>1918</v>
      </c>
      <c r="I318" s="93" t="s">
        <v>1919</v>
      </c>
      <c r="J318" s="93" t="s">
        <v>1512</v>
      </c>
      <c r="K318" s="93" t="s">
        <v>117</v>
      </c>
      <c r="L318" s="93" t="s">
        <v>118</v>
      </c>
      <c r="M318" s="93"/>
      <c r="N318" s="93" t="s">
        <v>120</v>
      </c>
      <c r="O318" s="93" t="s">
        <v>120</v>
      </c>
      <c r="P318" s="93" t="s">
        <v>867</v>
      </c>
      <c r="Q318" s="93" t="s">
        <v>868</v>
      </c>
      <c r="R318" s="93" t="s">
        <v>126</v>
      </c>
      <c r="S318" s="93" t="s">
        <v>125</v>
      </c>
      <c r="T318" s="93" t="s">
        <v>126</v>
      </c>
      <c r="U318" s="93" t="s">
        <v>1921</v>
      </c>
      <c r="V318" s="93" t="s">
        <v>128</v>
      </c>
      <c r="W318" s="93" t="s">
        <v>524</v>
      </c>
      <c r="X318" s="93" t="s">
        <v>1406</v>
      </c>
    </row>
    <row r="319" ht="56.25" spans="1:24">
      <c r="A319" s="93" t="s">
        <v>1946</v>
      </c>
      <c r="B319" s="93" t="s">
        <v>1947</v>
      </c>
      <c r="C319" s="93" t="s">
        <v>1948</v>
      </c>
      <c r="D319" s="93" t="s">
        <v>1946</v>
      </c>
      <c r="E319" s="93" t="s">
        <v>1512</v>
      </c>
      <c r="F319" s="93" t="s">
        <v>57</v>
      </c>
      <c r="G319" s="93" t="s">
        <v>57</v>
      </c>
      <c r="H319" s="93" t="s">
        <v>1918</v>
      </c>
      <c r="I319" s="93" t="s">
        <v>1919</v>
      </c>
      <c r="J319" s="93" t="s">
        <v>1512</v>
      </c>
      <c r="K319" s="93" t="s">
        <v>117</v>
      </c>
      <c r="L319" s="93" t="s">
        <v>118</v>
      </c>
      <c r="M319" s="93"/>
      <c r="N319" s="93" t="s">
        <v>120</v>
      </c>
      <c r="O319" s="93" t="s">
        <v>120</v>
      </c>
      <c r="P319" s="93" t="s">
        <v>1426</v>
      </c>
      <c r="Q319" s="93" t="s">
        <v>1427</v>
      </c>
      <c r="R319" s="93" t="s">
        <v>1949</v>
      </c>
      <c r="S319" s="93" t="s">
        <v>125</v>
      </c>
      <c r="T319" s="93" t="s">
        <v>126</v>
      </c>
      <c r="U319" s="93" t="s">
        <v>1921</v>
      </c>
      <c r="V319" s="93" t="s">
        <v>128</v>
      </c>
      <c r="W319" s="93" t="s">
        <v>524</v>
      </c>
      <c r="X319" s="93" t="s">
        <v>1406</v>
      </c>
    </row>
    <row r="320" ht="56.25" spans="1:24">
      <c r="A320" s="93" t="s">
        <v>1950</v>
      </c>
      <c r="B320" s="93" t="s">
        <v>1951</v>
      </c>
      <c r="C320" s="93" t="s">
        <v>1952</v>
      </c>
      <c r="D320" s="93" t="s">
        <v>1950</v>
      </c>
      <c r="E320" s="93" t="s">
        <v>1512</v>
      </c>
      <c r="F320" s="93" t="s">
        <v>57</v>
      </c>
      <c r="G320" s="93" t="s">
        <v>57</v>
      </c>
      <c r="H320" s="93" t="s">
        <v>1918</v>
      </c>
      <c r="I320" s="93" t="s">
        <v>1919</v>
      </c>
      <c r="J320" s="93" t="s">
        <v>1512</v>
      </c>
      <c r="K320" s="93" t="s">
        <v>117</v>
      </c>
      <c r="L320" s="93" t="s">
        <v>118</v>
      </c>
      <c r="M320" s="93"/>
      <c r="N320" s="93" t="s">
        <v>120</v>
      </c>
      <c r="O320" s="93" t="s">
        <v>120</v>
      </c>
      <c r="P320" s="93" t="s">
        <v>828</v>
      </c>
      <c r="Q320" s="93" t="s">
        <v>1253</v>
      </c>
      <c r="R320" s="93" t="s">
        <v>1953</v>
      </c>
      <c r="S320" s="93" t="s">
        <v>125</v>
      </c>
      <c r="T320" s="93" t="s">
        <v>126</v>
      </c>
      <c r="U320" s="93" t="s">
        <v>1921</v>
      </c>
      <c r="V320" s="93" t="s">
        <v>128</v>
      </c>
      <c r="W320" s="93" t="s">
        <v>524</v>
      </c>
      <c r="X320" s="93" t="s">
        <v>1406</v>
      </c>
    </row>
    <row r="321" ht="56.25" spans="1:24">
      <c r="A321" s="93" t="s">
        <v>1954</v>
      </c>
      <c r="B321" s="93" t="s">
        <v>1955</v>
      </c>
      <c r="C321" s="93" t="s">
        <v>1956</v>
      </c>
      <c r="D321" s="93" t="s">
        <v>1954</v>
      </c>
      <c r="E321" s="93" t="s">
        <v>1512</v>
      </c>
      <c r="F321" s="93" t="s">
        <v>57</v>
      </c>
      <c r="G321" s="93" t="s">
        <v>57</v>
      </c>
      <c r="H321" s="93" t="s">
        <v>1918</v>
      </c>
      <c r="I321" s="93" t="s">
        <v>1919</v>
      </c>
      <c r="J321" s="93" t="s">
        <v>1512</v>
      </c>
      <c r="K321" s="93" t="s">
        <v>117</v>
      </c>
      <c r="L321" s="93" t="s">
        <v>118</v>
      </c>
      <c r="M321" s="93"/>
      <c r="N321" s="93" t="s">
        <v>120</v>
      </c>
      <c r="O321" s="93" t="s">
        <v>120</v>
      </c>
      <c r="P321" s="93" t="s">
        <v>1379</v>
      </c>
      <c r="Q321" s="93" t="s">
        <v>1957</v>
      </c>
      <c r="R321" s="93" t="s">
        <v>1958</v>
      </c>
      <c r="S321" s="93" t="s">
        <v>125</v>
      </c>
      <c r="T321" s="93" t="s">
        <v>126</v>
      </c>
      <c r="U321" s="93" t="s">
        <v>1921</v>
      </c>
      <c r="V321" s="93" t="s">
        <v>128</v>
      </c>
      <c r="W321" s="93" t="s">
        <v>524</v>
      </c>
      <c r="X321" s="93" t="s">
        <v>1406</v>
      </c>
    </row>
    <row r="322" ht="56.25" spans="1:24">
      <c r="A322" s="93" t="s">
        <v>1959</v>
      </c>
      <c r="B322" s="93" t="s">
        <v>1960</v>
      </c>
      <c r="C322" s="93" t="s">
        <v>1961</v>
      </c>
      <c r="D322" s="93" t="s">
        <v>1959</v>
      </c>
      <c r="E322" s="93" t="s">
        <v>1512</v>
      </c>
      <c r="F322" s="93" t="s">
        <v>57</v>
      </c>
      <c r="G322" s="93" t="s">
        <v>57</v>
      </c>
      <c r="H322" s="93" t="s">
        <v>1918</v>
      </c>
      <c r="I322" s="93" t="s">
        <v>1919</v>
      </c>
      <c r="J322" s="93" t="s">
        <v>1512</v>
      </c>
      <c r="K322" s="93" t="s">
        <v>117</v>
      </c>
      <c r="L322" s="93" t="s">
        <v>118</v>
      </c>
      <c r="M322" s="93"/>
      <c r="N322" s="93"/>
      <c r="O322" s="93" t="s">
        <v>120</v>
      </c>
      <c r="P322" s="93" t="s">
        <v>1148</v>
      </c>
      <c r="Q322" s="93" t="s">
        <v>1349</v>
      </c>
      <c r="R322" s="93" t="s">
        <v>1962</v>
      </c>
      <c r="S322" s="93" t="s">
        <v>125</v>
      </c>
      <c r="T322" s="93" t="s">
        <v>126</v>
      </c>
      <c r="U322" s="93" t="s">
        <v>1921</v>
      </c>
      <c r="V322" s="93" t="s">
        <v>128</v>
      </c>
      <c r="W322" s="93" t="s">
        <v>524</v>
      </c>
      <c r="X322" s="93" t="s">
        <v>1406</v>
      </c>
    </row>
    <row r="323" ht="56.25" spans="1:24">
      <c r="A323" s="93" t="s">
        <v>1963</v>
      </c>
      <c r="B323" s="93" t="s">
        <v>1964</v>
      </c>
      <c r="C323" s="93" t="s">
        <v>1965</v>
      </c>
      <c r="D323" s="93" t="s">
        <v>1963</v>
      </c>
      <c r="E323" s="93" t="s">
        <v>1512</v>
      </c>
      <c r="F323" s="93" t="s">
        <v>57</v>
      </c>
      <c r="G323" s="93" t="s">
        <v>57</v>
      </c>
      <c r="H323" s="93" t="s">
        <v>1918</v>
      </c>
      <c r="I323" s="93" t="s">
        <v>1919</v>
      </c>
      <c r="J323" s="93" t="s">
        <v>1512</v>
      </c>
      <c r="K323" s="93" t="s">
        <v>117</v>
      </c>
      <c r="L323" s="93" t="s">
        <v>118</v>
      </c>
      <c r="M323" s="93"/>
      <c r="N323" s="93" t="s">
        <v>1756</v>
      </c>
      <c r="O323" s="93" t="s">
        <v>120</v>
      </c>
      <c r="P323" s="93" t="s">
        <v>1928</v>
      </c>
      <c r="Q323" s="93" t="s">
        <v>1240</v>
      </c>
      <c r="R323" s="93" t="s">
        <v>1966</v>
      </c>
      <c r="S323" s="93" t="s">
        <v>125</v>
      </c>
      <c r="T323" s="93" t="s">
        <v>126</v>
      </c>
      <c r="U323" s="93" t="s">
        <v>1921</v>
      </c>
      <c r="V323" s="93" t="s">
        <v>128</v>
      </c>
      <c r="W323" s="93" t="s">
        <v>524</v>
      </c>
      <c r="X323" s="93" t="s">
        <v>1406</v>
      </c>
    </row>
    <row r="324" ht="56.25" spans="1:24">
      <c r="A324" s="93" t="s">
        <v>1967</v>
      </c>
      <c r="B324" s="93" t="s">
        <v>1968</v>
      </c>
      <c r="C324" s="93" t="s">
        <v>1969</v>
      </c>
      <c r="D324" s="93" t="s">
        <v>1967</v>
      </c>
      <c r="E324" s="93" t="s">
        <v>1512</v>
      </c>
      <c r="F324" s="93" t="s">
        <v>57</v>
      </c>
      <c r="G324" s="93" t="s">
        <v>57</v>
      </c>
      <c r="H324" s="93" t="s">
        <v>1918</v>
      </c>
      <c r="I324" s="93" t="s">
        <v>1919</v>
      </c>
      <c r="J324" s="93" t="s">
        <v>1512</v>
      </c>
      <c r="K324" s="93" t="s">
        <v>117</v>
      </c>
      <c r="L324" s="93" t="s">
        <v>118</v>
      </c>
      <c r="M324" s="93"/>
      <c r="N324" s="93" t="s">
        <v>1756</v>
      </c>
      <c r="O324" s="93" t="s">
        <v>120</v>
      </c>
      <c r="P324" s="93" t="s">
        <v>1928</v>
      </c>
      <c r="Q324" s="93" t="s">
        <v>1001</v>
      </c>
      <c r="R324" s="93" t="s">
        <v>1970</v>
      </c>
      <c r="S324" s="93" t="s">
        <v>125</v>
      </c>
      <c r="T324" s="93" t="s">
        <v>126</v>
      </c>
      <c r="U324" s="93" t="s">
        <v>1921</v>
      </c>
      <c r="V324" s="93" t="s">
        <v>128</v>
      </c>
      <c r="W324" s="93" t="s">
        <v>524</v>
      </c>
      <c r="X324" s="93" t="s">
        <v>1406</v>
      </c>
    </row>
    <row r="325" ht="56.25" spans="1:24">
      <c r="A325" s="93" t="s">
        <v>1971</v>
      </c>
      <c r="B325" s="93" t="s">
        <v>1972</v>
      </c>
      <c r="C325" s="93" t="s">
        <v>1973</v>
      </c>
      <c r="D325" s="93" t="s">
        <v>1971</v>
      </c>
      <c r="E325" s="93" t="s">
        <v>1512</v>
      </c>
      <c r="F325" s="93" t="s">
        <v>57</v>
      </c>
      <c r="G325" s="93" t="s">
        <v>57</v>
      </c>
      <c r="H325" s="93" t="s">
        <v>1918</v>
      </c>
      <c r="I325" s="93" t="s">
        <v>1919</v>
      </c>
      <c r="J325" s="93" t="s">
        <v>1512</v>
      </c>
      <c r="K325" s="93" t="s">
        <v>117</v>
      </c>
      <c r="L325" s="93" t="s">
        <v>118</v>
      </c>
      <c r="M325" s="93"/>
      <c r="N325" s="93" t="s">
        <v>1756</v>
      </c>
      <c r="O325" s="93" t="s">
        <v>120</v>
      </c>
      <c r="P325" s="93" t="s">
        <v>717</v>
      </c>
      <c r="Q325" s="93" t="s">
        <v>1974</v>
      </c>
      <c r="R325" s="93" t="s">
        <v>1975</v>
      </c>
      <c r="S325" s="93" t="s">
        <v>125</v>
      </c>
      <c r="T325" s="93" t="s">
        <v>126</v>
      </c>
      <c r="U325" s="93" t="s">
        <v>1921</v>
      </c>
      <c r="V325" s="93" t="s">
        <v>128</v>
      </c>
      <c r="W325" s="93" t="s">
        <v>524</v>
      </c>
      <c r="X325" s="93" t="s">
        <v>1406</v>
      </c>
    </row>
    <row r="326" ht="56.25" spans="1:24">
      <c r="A326" s="93" t="s">
        <v>1976</v>
      </c>
      <c r="B326" s="93" t="s">
        <v>1977</v>
      </c>
      <c r="C326" s="93" t="s">
        <v>1978</v>
      </c>
      <c r="D326" s="93" t="s">
        <v>1976</v>
      </c>
      <c r="E326" s="93" t="s">
        <v>1512</v>
      </c>
      <c r="F326" s="93" t="s">
        <v>57</v>
      </c>
      <c r="G326" s="93" t="s">
        <v>57</v>
      </c>
      <c r="H326" s="93" t="s">
        <v>1918</v>
      </c>
      <c r="I326" s="93" t="s">
        <v>1919</v>
      </c>
      <c r="J326" s="93" t="s">
        <v>1512</v>
      </c>
      <c r="K326" s="93" t="s">
        <v>117</v>
      </c>
      <c r="L326" s="93" t="s">
        <v>118</v>
      </c>
      <c r="M326" s="93"/>
      <c r="N326" s="93" t="s">
        <v>1756</v>
      </c>
      <c r="O326" s="93" t="s">
        <v>120</v>
      </c>
      <c r="P326" s="93" t="s">
        <v>717</v>
      </c>
      <c r="Q326" s="93" t="s">
        <v>1974</v>
      </c>
      <c r="R326" s="93" t="s">
        <v>1979</v>
      </c>
      <c r="S326" s="93" t="s">
        <v>125</v>
      </c>
      <c r="T326" s="93" t="s">
        <v>126</v>
      </c>
      <c r="U326" s="93" t="s">
        <v>1921</v>
      </c>
      <c r="V326" s="93" t="s">
        <v>128</v>
      </c>
      <c r="W326" s="93" t="s">
        <v>524</v>
      </c>
      <c r="X326" s="93" t="s">
        <v>1406</v>
      </c>
    </row>
    <row r="327" ht="56.25" spans="1:24">
      <c r="A327" s="93" t="s">
        <v>1980</v>
      </c>
      <c r="B327" s="93" t="s">
        <v>1981</v>
      </c>
      <c r="C327" s="93" t="s">
        <v>1982</v>
      </c>
      <c r="D327" s="93" t="s">
        <v>1980</v>
      </c>
      <c r="E327" s="93" t="s">
        <v>1512</v>
      </c>
      <c r="F327" s="93" t="s">
        <v>57</v>
      </c>
      <c r="G327" s="93" t="s">
        <v>57</v>
      </c>
      <c r="H327" s="93" t="s">
        <v>1918</v>
      </c>
      <c r="I327" s="93" t="s">
        <v>1919</v>
      </c>
      <c r="J327" s="93" t="s">
        <v>1512</v>
      </c>
      <c r="K327" s="93" t="s">
        <v>117</v>
      </c>
      <c r="L327" s="93" t="s">
        <v>118</v>
      </c>
      <c r="M327" s="93"/>
      <c r="N327" s="93"/>
      <c r="O327" s="93" t="s">
        <v>120</v>
      </c>
      <c r="P327" s="93" t="s">
        <v>1983</v>
      </c>
      <c r="Q327" s="93" t="s">
        <v>254</v>
      </c>
      <c r="R327" s="93" t="s">
        <v>1984</v>
      </c>
      <c r="S327" s="93" t="s">
        <v>125</v>
      </c>
      <c r="T327" s="93" t="s">
        <v>126</v>
      </c>
      <c r="U327" s="93" t="s">
        <v>1921</v>
      </c>
      <c r="V327" s="93" t="s">
        <v>128</v>
      </c>
      <c r="W327" s="93" t="s">
        <v>524</v>
      </c>
      <c r="X327" s="93" t="s">
        <v>1406</v>
      </c>
    </row>
    <row r="328" ht="56.25" spans="1:24">
      <c r="A328" s="93" t="s">
        <v>1985</v>
      </c>
      <c r="B328" s="93" t="s">
        <v>1986</v>
      </c>
      <c r="C328" s="93" t="s">
        <v>1987</v>
      </c>
      <c r="D328" s="93" t="s">
        <v>1985</v>
      </c>
      <c r="E328" s="93" t="s">
        <v>1512</v>
      </c>
      <c r="F328" s="93" t="s">
        <v>57</v>
      </c>
      <c r="G328" s="93" t="s">
        <v>57</v>
      </c>
      <c r="H328" s="93" t="s">
        <v>1918</v>
      </c>
      <c r="I328" s="93" t="s">
        <v>1919</v>
      </c>
      <c r="J328" s="93" t="s">
        <v>1512</v>
      </c>
      <c r="K328" s="93" t="s">
        <v>117</v>
      </c>
      <c r="L328" s="93" t="s">
        <v>118</v>
      </c>
      <c r="M328" s="93"/>
      <c r="N328" s="93" t="s">
        <v>120</v>
      </c>
      <c r="O328" s="93" t="s">
        <v>120</v>
      </c>
      <c r="P328" s="93" t="s">
        <v>706</v>
      </c>
      <c r="Q328" s="93" t="s">
        <v>1280</v>
      </c>
      <c r="R328" s="93" t="s">
        <v>1988</v>
      </c>
      <c r="S328" s="93" t="s">
        <v>125</v>
      </c>
      <c r="T328" s="93" t="s">
        <v>126</v>
      </c>
      <c r="U328" s="93" t="s">
        <v>1921</v>
      </c>
      <c r="V328" s="93" t="s">
        <v>128</v>
      </c>
      <c r="W328" s="93" t="s">
        <v>524</v>
      </c>
      <c r="X328" s="93" t="s">
        <v>1406</v>
      </c>
    </row>
    <row r="329" ht="56.25" spans="1:24">
      <c r="A329" s="93" t="s">
        <v>1989</v>
      </c>
      <c r="B329" s="93" t="s">
        <v>1990</v>
      </c>
      <c r="C329" s="93" t="s">
        <v>1991</v>
      </c>
      <c r="D329" s="93" t="s">
        <v>1989</v>
      </c>
      <c r="E329" s="93" t="s">
        <v>1512</v>
      </c>
      <c r="F329" s="93" t="s">
        <v>57</v>
      </c>
      <c r="G329" s="93" t="s">
        <v>57</v>
      </c>
      <c r="H329" s="93" t="s">
        <v>1918</v>
      </c>
      <c r="I329" s="93" t="s">
        <v>1919</v>
      </c>
      <c r="J329" s="93" t="s">
        <v>1512</v>
      </c>
      <c r="K329" s="93" t="s">
        <v>117</v>
      </c>
      <c r="L329" s="93" t="s">
        <v>118</v>
      </c>
      <c r="M329" s="93"/>
      <c r="N329" s="93" t="s">
        <v>120</v>
      </c>
      <c r="O329" s="93" t="s">
        <v>120</v>
      </c>
      <c r="P329" s="93" t="s">
        <v>1992</v>
      </c>
      <c r="Q329" s="93" t="s">
        <v>1993</v>
      </c>
      <c r="R329" s="93" t="s">
        <v>126</v>
      </c>
      <c r="S329" s="93" t="s">
        <v>125</v>
      </c>
      <c r="T329" s="93" t="s">
        <v>126</v>
      </c>
      <c r="U329" s="93" t="s">
        <v>1921</v>
      </c>
      <c r="V329" s="93" t="s">
        <v>128</v>
      </c>
      <c r="W329" s="93" t="s">
        <v>524</v>
      </c>
      <c r="X329" s="93" t="s">
        <v>1406</v>
      </c>
    </row>
    <row r="330" ht="56.25" spans="1:24">
      <c r="A330" s="93" t="s">
        <v>1994</v>
      </c>
      <c r="B330" s="93" t="s">
        <v>1995</v>
      </c>
      <c r="C330" s="93" t="s">
        <v>1996</v>
      </c>
      <c r="D330" s="93" t="s">
        <v>1994</v>
      </c>
      <c r="E330" s="93" t="s">
        <v>1512</v>
      </c>
      <c r="F330" s="93" t="s">
        <v>57</v>
      </c>
      <c r="G330" s="93" t="s">
        <v>57</v>
      </c>
      <c r="H330" s="93" t="s">
        <v>1918</v>
      </c>
      <c r="I330" s="93" t="s">
        <v>1919</v>
      </c>
      <c r="J330" s="93" t="s">
        <v>1512</v>
      </c>
      <c r="K330" s="93" t="s">
        <v>117</v>
      </c>
      <c r="L330" s="93" t="s">
        <v>118</v>
      </c>
      <c r="M330" s="93"/>
      <c r="N330" s="93"/>
      <c r="O330" s="93" t="s">
        <v>120</v>
      </c>
      <c r="P330" s="93" t="s">
        <v>61</v>
      </c>
      <c r="Q330" s="93" t="s">
        <v>372</v>
      </c>
      <c r="R330" s="93" t="s">
        <v>1997</v>
      </c>
      <c r="S330" s="93" t="s">
        <v>125</v>
      </c>
      <c r="T330" s="93" t="s">
        <v>126</v>
      </c>
      <c r="U330" s="93" t="s">
        <v>1921</v>
      </c>
      <c r="V330" s="93" t="s">
        <v>128</v>
      </c>
      <c r="W330" s="93" t="s">
        <v>524</v>
      </c>
      <c r="X330" s="93" t="s">
        <v>1406</v>
      </c>
    </row>
    <row r="331" ht="56.25" spans="1:24">
      <c r="A331" s="93" t="s">
        <v>1998</v>
      </c>
      <c r="B331" s="93" t="s">
        <v>1999</v>
      </c>
      <c r="C331" s="93" t="s">
        <v>2000</v>
      </c>
      <c r="D331" s="93" t="s">
        <v>1998</v>
      </c>
      <c r="E331" s="93" t="s">
        <v>1512</v>
      </c>
      <c r="F331" s="93" t="s">
        <v>57</v>
      </c>
      <c r="G331" s="93" t="s">
        <v>57</v>
      </c>
      <c r="H331" s="93" t="s">
        <v>1918</v>
      </c>
      <c r="I331" s="93" t="s">
        <v>1919</v>
      </c>
      <c r="J331" s="93" t="s">
        <v>1512</v>
      </c>
      <c r="K331" s="93" t="s">
        <v>117</v>
      </c>
      <c r="L331" s="93" t="s">
        <v>118</v>
      </c>
      <c r="M331" s="93"/>
      <c r="N331" s="93" t="s">
        <v>1756</v>
      </c>
      <c r="O331" s="93" t="s">
        <v>120</v>
      </c>
      <c r="P331" s="93" t="s">
        <v>2001</v>
      </c>
      <c r="Q331" s="93" t="s">
        <v>2002</v>
      </c>
      <c r="R331" s="93" t="s">
        <v>2003</v>
      </c>
      <c r="S331" s="93" t="s">
        <v>125</v>
      </c>
      <c r="T331" s="93" t="s">
        <v>126</v>
      </c>
      <c r="U331" s="93" t="s">
        <v>1921</v>
      </c>
      <c r="V331" s="93" t="s">
        <v>128</v>
      </c>
      <c r="W331" s="93" t="s">
        <v>524</v>
      </c>
      <c r="X331" s="93" t="s">
        <v>1406</v>
      </c>
    </row>
    <row r="332" ht="56.25" spans="1:24">
      <c r="A332" s="93" t="s">
        <v>2004</v>
      </c>
      <c r="B332" s="93" t="s">
        <v>2005</v>
      </c>
      <c r="C332" s="93" t="s">
        <v>2006</v>
      </c>
      <c r="D332" s="93" t="s">
        <v>2004</v>
      </c>
      <c r="E332" s="93" t="s">
        <v>1512</v>
      </c>
      <c r="F332" s="93" t="s">
        <v>57</v>
      </c>
      <c r="G332" s="93" t="s">
        <v>57</v>
      </c>
      <c r="H332" s="93" t="s">
        <v>1918</v>
      </c>
      <c r="I332" s="93" t="s">
        <v>1919</v>
      </c>
      <c r="J332" s="93" t="s">
        <v>1512</v>
      </c>
      <c r="K332" s="93" t="s">
        <v>117</v>
      </c>
      <c r="L332" s="93" t="s">
        <v>118</v>
      </c>
      <c r="M332" s="93"/>
      <c r="N332" s="93" t="s">
        <v>120</v>
      </c>
      <c r="O332" s="93" t="s">
        <v>120</v>
      </c>
      <c r="P332" s="93" t="s">
        <v>828</v>
      </c>
      <c r="Q332" s="93" t="s">
        <v>2007</v>
      </c>
      <c r="R332" s="93" t="s">
        <v>2008</v>
      </c>
      <c r="S332" s="93" t="s">
        <v>125</v>
      </c>
      <c r="T332" s="93" t="s">
        <v>126</v>
      </c>
      <c r="U332" s="93" t="s">
        <v>1921</v>
      </c>
      <c r="V332" s="93" t="s">
        <v>128</v>
      </c>
      <c r="W332" s="93" t="s">
        <v>524</v>
      </c>
      <c r="X332" s="93" t="s">
        <v>1406</v>
      </c>
    </row>
    <row r="333" ht="56.25" spans="1:24">
      <c r="A333" s="93" t="s">
        <v>2009</v>
      </c>
      <c r="B333" s="93" t="s">
        <v>2010</v>
      </c>
      <c r="C333" s="93" t="s">
        <v>2011</v>
      </c>
      <c r="D333" s="93" t="s">
        <v>2009</v>
      </c>
      <c r="E333" s="93" t="s">
        <v>1512</v>
      </c>
      <c r="F333" s="93" t="s">
        <v>57</v>
      </c>
      <c r="G333" s="93" t="s">
        <v>57</v>
      </c>
      <c r="H333" s="93" t="s">
        <v>1918</v>
      </c>
      <c r="I333" s="93" t="s">
        <v>1919</v>
      </c>
      <c r="J333" s="93" t="s">
        <v>1512</v>
      </c>
      <c r="K333" s="93" t="s">
        <v>117</v>
      </c>
      <c r="L333" s="93" t="s">
        <v>118</v>
      </c>
      <c r="M333" s="93"/>
      <c r="N333" s="93" t="s">
        <v>120</v>
      </c>
      <c r="O333" s="93" t="s">
        <v>120</v>
      </c>
      <c r="P333" s="93" t="s">
        <v>1379</v>
      </c>
      <c r="Q333" s="93" t="s">
        <v>1309</v>
      </c>
      <c r="R333" s="93" t="s">
        <v>126</v>
      </c>
      <c r="S333" s="93" t="s">
        <v>125</v>
      </c>
      <c r="T333" s="93" t="s">
        <v>126</v>
      </c>
      <c r="U333" s="93" t="s">
        <v>1921</v>
      </c>
      <c r="V333" s="93" t="s">
        <v>128</v>
      </c>
      <c r="W333" s="93" t="s">
        <v>524</v>
      </c>
      <c r="X333" s="93" t="s">
        <v>1406</v>
      </c>
    </row>
    <row r="334" ht="56.25" spans="1:24">
      <c r="A334" s="93" t="s">
        <v>2012</v>
      </c>
      <c r="B334" s="93" t="s">
        <v>2013</v>
      </c>
      <c r="C334" s="93" t="s">
        <v>2014</v>
      </c>
      <c r="D334" s="93" t="s">
        <v>2012</v>
      </c>
      <c r="E334" s="93" t="s">
        <v>1512</v>
      </c>
      <c r="F334" s="93" t="s">
        <v>57</v>
      </c>
      <c r="G334" s="93" t="s">
        <v>57</v>
      </c>
      <c r="H334" s="93" t="s">
        <v>2015</v>
      </c>
      <c r="I334" s="93" t="s">
        <v>2016</v>
      </c>
      <c r="J334" s="93" t="s">
        <v>1512</v>
      </c>
      <c r="K334" s="93" t="s">
        <v>117</v>
      </c>
      <c r="L334" s="93" t="s">
        <v>118</v>
      </c>
      <c r="M334" s="93"/>
      <c r="N334" s="93"/>
      <c r="O334" s="93" t="s">
        <v>120</v>
      </c>
      <c r="P334" s="93" t="s">
        <v>512</v>
      </c>
      <c r="Q334" s="93" t="s">
        <v>2017</v>
      </c>
      <c r="R334" s="93" t="s">
        <v>2018</v>
      </c>
      <c r="S334" s="93" t="s">
        <v>125</v>
      </c>
      <c r="T334" s="93" t="s">
        <v>126</v>
      </c>
      <c r="U334" s="93" t="s">
        <v>2019</v>
      </c>
      <c r="V334" s="93" t="s">
        <v>128</v>
      </c>
      <c r="W334" s="93" t="s">
        <v>524</v>
      </c>
      <c r="X334" s="93" t="s">
        <v>1406</v>
      </c>
    </row>
    <row r="335" ht="56.25" spans="1:24">
      <c r="A335" s="93" t="s">
        <v>2020</v>
      </c>
      <c r="B335" s="93" t="s">
        <v>2021</v>
      </c>
      <c r="C335" s="93" t="s">
        <v>2022</v>
      </c>
      <c r="D335" s="93" t="s">
        <v>2020</v>
      </c>
      <c r="E335" s="93" t="s">
        <v>1512</v>
      </c>
      <c r="F335" s="93" t="s">
        <v>57</v>
      </c>
      <c r="G335" s="93" t="s">
        <v>57</v>
      </c>
      <c r="H335" s="93" t="s">
        <v>2015</v>
      </c>
      <c r="I335" s="93" t="s">
        <v>2016</v>
      </c>
      <c r="J335" s="93" t="s">
        <v>1512</v>
      </c>
      <c r="K335" s="93" t="s">
        <v>117</v>
      </c>
      <c r="L335" s="93" t="s">
        <v>118</v>
      </c>
      <c r="M335" s="93"/>
      <c r="N335" s="93" t="s">
        <v>120</v>
      </c>
      <c r="O335" s="93" t="s">
        <v>120</v>
      </c>
      <c r="P335" s="93" t="s">
        <v>828</v>
      </c>
      <c r="Q335" s="93" t="s">
        <v>2023</v>
      </c>
      <c r="R335" s="93" t="s">
        <v>2024</v>
      </c>
      <c r="S335" s="93" t="s">
        <v>125</v>
      </c>
      <c r="T335" s="93" t="s">
        <v>126</v>
      </c>
      <c r="U335" s="93" t="s">
        <v>2019</v>
      </c>
      <c r="V335" s="93" t="s">
        <v>128</v>
      </c>
      <c r="W335" s="93" t="s">
        <v>524</v>
      </c>
      <c r="X335" s="93" t="s">
        <v>1406</v>
      </c>
    </row>
    <row r="336" ht="56.25" spans="1:24">
      <c r="A336" s="93" t="s">
        <v>2025</v>
      </c>
      <c r="B336" s="93" t="s">
        <v>2026</v>
      </c>
      <c r="C336" s="93" t="s">
        <v>2027</v>
      </c>
      <c r="D336" s="93" t="s">
        <v>2025</v>
      </c>
      <c r="E336" s="93" t="s">
        <v>1512</v>
      </c>
      <c r="F336" s="93" t="s">
        <v>57</v>
      </c>
      <c r="G336" s="93" t="s">
        <v>57</v>
      </c>
      <c r="H336" s="93" t="s">
        <v>2015</v>
      </c>
      <c r="I336" s="93" t="s">
        <v>2016</v>
      </c>
      <c r="J336" s="93" t="s">
        <v>1512</v>
      </c>
      <c r="K336" s="93" t="s">
        <v>117</v>
      </c>
      <c r="L336" s="93" t="s">
        <v>118</v>
      </c>
      <c r="M336" s="93"/>
      <c r="N336" s="93" t="s">
        <v>120</v>
      </c>
      <c r="O336" s="93" t="s">
        <v>578</v>
      </c>
      <c r="P336" s="93" t="s">
        <v>1938</v>
      </c>
      <c r="Q336" s="93" t="s">
        <v>133</v>
      </c>
      <c r="R336" s="93" t="s">
        <v>2028</v>
      </c>
      <c r="S336" s="93" t="s">
        <v>125</v>
      </c>
      <c r="T336" s="93" t="s">
        <v>126</v>
      </c>
      <c r="U336" s="93" t="s">
        <v>2019</v>
      </c>
      <c r="V336" s="93" t="s">
        <v>128</v>
      </c>
      <c r="W336" s="93" t="s">
        <v>524</v>
      </c>
      <c r="X336" s="93" t="s">
        <v>1406</v>
      </c>
    </row>
    <row r="337" ht="56.25" spans="1:24">
      <c r="A337" s="93" t="s">
        <v>2029</v>
      </c>
      <c r="B337" s="93" t="s">
        <v>2030</v>
      </c>
      <c r="C337" s="93" t="s">
        <v>2031</v>
      </c>
      <c r="D337" s="93" t="s">
        <v>2029</v>
      </c>
      <c r="E337" s="93" t="s">
        <v>1512</v>
      </c>
      <c r="F337" s="93" t="s">
        <v>57</v>
      </c>
      <c r="G337" s="93" t="s">
        <v>57</v>
      </c>
      <c r="H337" s="93" t="s">
        <v>2015</v>
      </c>
      <c r="I337" s="93" t="s">
        <v>2016</v>
      </c>
      <c r="J337" s="93" t="s">
        <v>1512</v>
      </c>
      <c r="K337" s="93" t="s">
        <v>117</v>
      </c>
      <c r="L337" s="93" t="s">
        <v>118</v>
      </c>
      <c r="M337" s="93"/>
      <c r="N337" s="93"/>
      <c r="O337" s="93" t="s">
        <v>120</v>
      </c>
      <c r="P337" s="93" t="s">
        <v>53</v>
      </c>
      <c r="Q337" s="93" t="s">
        <v>2032</v>
      </c>
      <c r="R337" s="93" t="s">
        <v>126</v>
      </c>
      <c r="S337" s="93" t="s">
        <v>125</v>
      </c>
      <c r="T337" s="93" t="s">
        <v>126</v>
      </c>
      <c r="U337" s="93" t="s">
        <v>2019</v>
      </c>
      <c r="V337" s="93" t="s">
        <v>128</v>
      </c>
      <c r="W337" s="93" t="s">
        <v>524</v>
      </c>
      <c r="X337" s="93" t="s">
        <v>1406</v>
      </c>
    </row>
    <row r="338" ht="45" spans="1:24">
      <c r="A338" s="93" t="s">
        <v>2033</v>
      </c>
      <c r="B338" s="93" t="s">
        <v>2034</v>
      </c>
      <c r="C338" s="93" t="s">
        <v>2035</v>
      </c>
      <c r="D338" s="93" t="s">
        <v>2033</v>
      </c>
      <c r="E338" s="93" t="s">
        <v>1512</v>
      </c>
      <c r="F338" s="93" t="s">
        <v>57</v>
      </c>
      <c r="G338" s="93" t="s">
        <v>57</v>
      </c>
      <c r="H338" s="93" t="s">
        <v>2015</v>
      </c>
      <c r="I338" s="93" t="s">
        <v>2016</v>
      </c>
      <c r="J338" s="93" t="s">
        <v>1512</v>
      </c>
      <c r="K338" s="93" t="s">
        <v>117</v>
      </c>
      <c r="L338" s="93" t="s">
        <v>118</v>
      </c>
      <c r="M338" s="93"/>
      <c r="N338" s="93" t="s">
        <v>1756</v>
      </c>
      <c r="O338" s="93" t="s">
        <v>120</v>
      </c>
      <c r="P338" s="93" t="s">
        <v>1225</v>
      </c>
      <c r="Q338" s="93" t="s">
        <v>2036</v>
      </c>
      <c r="R338" s="93" t="s">
        <v>2037</v>
      </c>
      <c r="S338" s="93" t="s">
        <v>125</v>
      </c>
      <c r="T338" s="93" t="s">
        <v>126</v>
      </c>
      <c r="U338" s="93" t="s">
        <v>2019</v>
      </c>
      <c r="V338" s="93" t="s">
        <v>128</v>
      </c>
      <c r="W338" s="93" t="s">
        <v>524</v>
      </c>
      <c r="X338" s="93" t="s">
        <v>1406</v>
      </c>
    </row>
    <row r="339" ht="56.25" spans="1:24">
      <c r="A339" s="93" t="s">
        <v>2038</v>
      </c>
      <c r="B339" s="93" t="s">
        <v>2039</v>
      </c>
      <c r="C339" s="93" t="s">
        <v>2040</v>
      </c>
      <c r="D339" s="93" t="s">
        <v>2038</v>
      </c>
      <c r="E339" s="93" t="s">
        <v>1512</v>
      </c>
      <c r="F339" s="93" t="s">
        <v>57</v>
      </c>
      <c r="G339" s="93" t="s">
        <v>57</v>
      </c>
      <c r="H339" s="93" t="s">
        <v>2015</v>
      </c>
      <c r="I339" s="93" t="s">
        <v>2016</v>
      </c>
      <c r="J339" s="93" t="s">
        <v>1512</v>
      </c>
      <c r="K339" s="93" t="s">
        <v>117</v>
      </c>
      <c r="L339" s="93" t="s">
        <v>118</v>
      </c>
      <c r="M339" s="93"/>
      <c r="N339" s="93"/>
      <c r="O339" s="93" t="s">
        <v>578</v>
      </c>
      <c r="P339" s="93" t="s">
        <v>593</v>
      </c>
      <c r="Q339" s="93" t="s">
        <v>977</v>
      </c>
      <c r="R339" s="93" t="s">
        <v>2041</v>
      </c>
      <c r="S339" s="93" t="s">
        <v>125</v>
      </c>
      <c r="T339" s="93" t="s">
        <v>126</v>
      </c>
      <c r="U339" s="93" t="s">
        <v>2019</v>
      </c>
      <c r="V339" s="93" t="s">
        <v>128</v>
      </c>
      <c r="W339" s="93" t="s">
        <v>524</v>
      </c>
      <c r="X339" s="93" t="s">
        <v>1406</v>
      </c>
    </row>
    <row r="340" ht="56.25" spans="1:24">
      <c r="A340" s="93" t="s">
        <v>2042</v>
      </c>
      <c r="B340" s="93" t="s">
        <v>2043</v>
      </c>
      <c r="C340" s="93" t="s">
        <v>2044</v>
      </c>
      <c r="D340" s="93" t="s">
        <v>2042</v>
      </c>
      <c r="E340" s="93" t="s">
        <v>1512</v>
      </c>
      <c r="F340" s="93" t="s">
        <v>57</v>
      </c>
      <c r="G340" s="93" t="s">
        <v>57</v>
      </c>
      <c r="H340" s="93" t="s">
        <v>2015</v>
      </c>
      <c r="I340" s="93" t="s">
        <v>2016</v>
      </c>
      <c r="J340" s="93" t="s">
        <v>1512</v>
      </c>
      <c r="K340" s="93" t="s">
        <v>117</v>
      </c>
      <c r="L340" s="93" t="s">
        <v>118</v>
      </c>
      <c r="M340" s="93"/>
      <c r="N340" s="93"/>
      <c r="O340" s="93" t="s">
        <v>578</v>
      </c>
      <c r="P340" s="93" t="s">
        <v>53</v>
      </c>
      <c r="Q340" s="93" t="s">
        <v>2032</v>
      </c>
      <c r="R340" s="93" t="s">
        <v>126</v>
      </c>
      <c r="S340" s="93" t="s">
        <v>125</v>
      </c>
      <c r="T340" s="93" t="s">
        <v>126</v>
      </c>
      <c r="U340" s="93" t="s">
        <v>2019</v>
      </c>
      <c r="V340" s="93" t="s">
        <v>128</v>
      </c>
      <c r="W340" s="93" t="s">
        <v>524</v>
      </c>
      <c r="X340" s="93" t="s">
        <v>1406</v>
      </c>
    </row>
    <row r="341" ht="56.25" spans="1:24">
      <c r="A341" s="93" t="s">
        <v>2045</v>
      </c>
      <c r="B341" s="93" t="s">
        <v>2046</v>
      </c>
      <c r="C341" s="93" t="s">
        <v>2047</v>
      </c>
      <c r="D341" s="93" t="s">
        <v>2045</v>
      </c>
      <c r="E341" s="93" t="s">
        <v>1512</v>
      </c>
      <c r="F341" s="93" t="s">
        <v>57</v>
      </c>
      <c r="G341" s="93" t="s">
        <v>57</v>
      </c>
      <c r="H341" s="93" t="s">
        <v>2015</v>
      </c>
      <c r="I341" s="93" t="s">
        <v>2016</v>
      </c>
      <c r="J341" s="93" t="s">
        <v>1512</v>
      </c>
      <c r="K341" s="93" t="s">
        <v>117</v>
      </c>
      <c r="L341" s="93" t="s">
        <v>118</v>
      </c>
      <c r="M341" s="93"/>
      <c r="N341" s="93"/>
      <c r="O341" s="93" t="s">
        <v>578</v>
      </c>
      <c r="P341" s="93" t="s">
        <v>1153</v>
      </c>
      <c r="Q341" s="93" t="s">
        <v>2048</v>
      </c>
      <c r="R341" s="93" t="s">
        <v>126</v>
      </c>
      <c r="S341" s="93" t="s">
        <v>125</v>
      </c>
      <c r="T341" s="93" t="s">
        <v>126</v>
      </c>
      <c r="U341" s="93" t="s">
        <v>2019</v>
      </c>
      <c r="V341" s="93" t="s">
        <v>128</v>
      </c>
      <c r="W341" s="93" t="s">
        <v>524</v>
      </c>
      <c r="X341" s="93" t="s">
        <v>1406</v>
      </c>
    </row>
    <row r="342" ht="56.25" spans="1:24">
      <c r="A342" s="93" t="s">
        <v>2049</v>
      </c>
      <c r="B342" s="93" t="s">
        <v>2050</v>
      </c>
      <c r="C342" s="93" t="s">
        <v>2051</v>
      </c>
      <c r="D342" s="93" t="s">
        <v>2049</v>
      </c>
      <c r="E342" s="93" t="s">
        <v>1512</v>
      </c>
      <c r="F342" s="93" t="s">
        <v>57</v>
      </c>
      <c r="G342" s="93" t="s">
        <v>57</v>
      </c>
      <c r="H342" s="93" t="s">
        <v>2015</v>
      </c>
      <c r="I342" s="93" t="s">
        <v>2016</v>
      </c>
      <c r="J342" s="93" t="s">
        <v>1512</v>
      </c>
      <c r="K342" s="93" t="s">
        <v>117</v>
      </c>
      <c r="L342" s="93" t="s">
        <v>118</v>
      </c>
      <c r="M342" s="93"/>
      <c r="N342" s="93" t="s">
        <v>120</v>
      </c>
      <c r="O342" s="93" t="s">
        <v>578</v>
      </c>
      <c r="P342" s="93" t="s">
        <v>607</v>
      </c>
      <c r="Q342" s="93" t="s">
        <v>2052</v>
      </c>
      <c r="R342" s="93" t="s">
        <v>2053</v>
      </c>
      <c r="S342" s="93" t="s">
        <v>125</v>
      </c>
      <c r="T342" s="93" t="s">
        <v>126</v>
      </c>
      <c r="U342" s="93" t="s">
        <v>2019</v>
      </c>
      <c r="V342" s="93" t="s">
        <v>128</v>
      </c>
      <c r="W342" s="93" t="s">
        <v>524</v>
      </c>
      <c r="X342" s="93" t="s">
        <v>1406</v>
      </c>
    </row>
    <row r="343" ht="56.25" spans="1:24">
      <c r="A343" s="93" t="s">
        <v>2054</v>
      </c>
      <c r="B343" s="93" t="s">
        <v>2055</v>
      </c>
      <c r="C343" s="93" t="s">
        <v>2056</v>
      </c>
      <c r="D343" s="93" t="s">
        <v>2054</v>
      </c>
      <c r="E343" s="93" t="s">
        <v>1512</v>
      </c>
      <c r="F343" s="93" t="s">
        <v>57</v>
      </c>
      <c r="G343" s="93" t="s">
        <v>57</v>
      </c>
      <c r="H343" s="93" t="s">
        <v>2057</v>
      </c>
      <c r="I343" s="93" t="s">
        <v>2058</v>
      </c>
      <c r="J343" s="93" t="s">
        <v>1512</v>
      </c>
      <c r="K343" s="93" t="s">
        <v>117</v>
      </c>
      <c r="L343" s="93" t="s">
        <v>118</v>
      </c>
      <c r="M343" s="93"/>
      <c r="N343" s="93" t="s">
        <v>120</v>
      </c>
      <c r="O343" s="93" t="s">
        <v>578</v>
      </c>
      <c r="P343" s="93" t="s">
        <v>2059</v>
      </c>
      <c r="Q343" s="93" t="s">
        <v>2060</v>
      </c>
      <c r="R343" s="93" t="s">
        <v>2061</v>
      </c>
      <c r="S343" s="93" t="s">
        <v>125</v>
      </c>
      <c r="T343" s="93" t="s">
        <v>126</v>
      </c>
      <c r="U343" s="93" t="s">
        <v>2062</v>
      </c>
      <c r="V343" s="93" t="s">
        <v>128</v>
      </c>
      <c r="W343" s="93" t="s">
        <v>524</v>
      </c>
      <c r="X343" s="93" t="s">
        <v>1406</v>
      </c>
    </row>
    <row r="344" ht="56.25" spans="1:24">
      <c r="A344" s="93" t="s">
        <v>2063</v>
      </c>
      <c r="B344" s="93" t="s">
        <v>2064</v>
      </c>
      <c r="C344" s="93" t="s">
        <v>2065</v>
      </c>
      <c r="D344" s="93" t="s">
        <v>2063</v>
      </c>
      <c r="E344" s="93" t="s">
        <v>1512</v>
      </c>
      <c r="F344" s="93" t="s">
        <v>57</v>
      </c>
      <c r="G344" s="93" t="s">
        <v>57</v>
      </c>
      <c r="H344" s="93" t="s">
        <v>2057</v>
      </c>
      <c r="I344" s="93" t="s">
        <v>2058</v>
      </c>
      <c r="J344" s="93" t="s">
        <v>1512</v>
      </c>
      <c r="K344" s="93" t="s">
        <v>117</v>
      </c>
      <c r="L344" s="93" t="s">
        <v>118</v>
      </c>
      <c r="M344" s="93"/>
      <c r="N344" s="93" t="s">
        <v>120</v>
      </c>
      <c r="O344" s="93" t="s">
        <v>578</v>
      </c>
      <c r="P344" s="93" t="s">
        <v>663</v>
      </c>
      <c r="Q344" s="93" t="s">
        <v>207</v>
      </c>
      <c r="R344" s="93" t="s">
        <v>2066</v>
      </c>
      <c r="S344" s="93" t="s">
        <v>125</v>
      </c>
      <c r="T344" s="93" t="s">
        <v>126</v>
      </c>
      <c r="U344" s="93" t="s">
        <v>2062</v>
      </c>
      <c r="V344" s="93" t="s">
        <v>128</v>
      </c>
      <c r="W344" s="93" t="s">
        <v>524</v>
      </c>
      <c r="X344" s="93" t="s">
        <v>1406</v>
      </c>
    </row>
    <row r="345" ht="45" spans="1:24">
      <c r="A345" s="93" t="s">
        <v>2067</v>
      </c>
      <c r="B345" s="93" t="s">
        <v>2068</v>
      </c>
      <c r="C345" s="93" t="s">
        <v>2069</v>
      </c>
      <c r="D345" s="93" t="s">
        <v>2067</v>
      </c>
      <c r="E345" s="93" t="s">
        <v>1512</v>
      </c>
      <c r="F345" s="93" t="s">
        <v>57</v>
      </c>
      <c r="G345" s="93" t="s">
        <v>57</v>
      </c>
      <c r="H345" s="93" t="s">
        <v>2057</v>
      </c>
      <c r="I345" s="93" t="s">
        <v>2058</v>
      </c>
      <c r="J345" s="93" t="s">
        <v>1512</v>
      </c>
      <c r="K345" s="93" t="s">
        <v>117</v>
      </c>
      <c r="L345" s="93" t="s">
        <v>118</v>
      </c>
      <c r="M345" s="93"/>
      <c r="N345" s="93"/>
      <c r="O345" s="93" t="s">
        <v>578</v>
      </c>
      <c r="P345" s="93" t="s">
        <v>512</v>
      </c>
      <c r="Q345" s="93" t="s">
        <v>2070</v>
      </c>
      <c r="R345" s="93" t="s">
        <v>2071</v>
      </c>
      <c r="S345" s="93" t="s">
        <v>125</v>
      </c>
      <c r="T345" s="93" t="s">
        <v>126</v>
      </c>
      <c r="U345" s="93" t="s">
        <v>2062</v>
      </c>
      <c r="V345" s="93" t="s">
        <v>128</v>
      </c>
      <c r="W345" s="93" t="s">
        <v>524</v>
      </c>
      <c r="X345" s="93" t="s">
        <v>1406</v>
      </c>
    </row>
    <row r="346" ht="56.25" spans="1:24">
      <c r="A346" s="93" t="s">
        <v>2072</v>
      </c>
      <c r="B346" s="93" t="s">
        <v>2073</v>
      </c>
      <c r="C346" s="93" t="s">
        <v>2074</v>
      </c>
      <c r="D346" s="93" t="s">
        <v>2072</v>
      </c>
      <c r="E346" s="93" t="s">
        <v>1512</v>
      </c>
      <c r="F346" s="93" t="s">
        <v>57</v>
      </c>
      <c r="G346" s="93" t="s">
        <v>57</v>
      </c>
      <c r="H346" s="93" t="s">
        <v>2057</v>
      </c>
      <c r="I346" s="93" t="s">
        <v>2058</v>
      </c>
      <c r="J346" s="93" t="s">
        <v>1512</v>
      </c>
      <c r="K346" s="93" t="s">
        <v>117</v>
      </c>
      <c r="L346" s="93" t="s">
        <v>118</v>
      </c>
      <c r="M346" s="93"/>
      <c r="N346" s="93" t="s">
        <v>120</v>
      </c>
      <c r="O346" s="93" t="s">
        <v>578</v>
      </c>
      <c r="P346" s="93" t="s">
        <v>2059</v>
      </c>
      <c r="Q346" s="93" t="s">
        <v>1933</v>
      </c>
      <c r="R346" s="93" t="s">
        <v>2075</v>
      </c>
      <c r="S346" s="93" t="s">
        <v>125</v>
      </c>
      <c r="T346" s="93" t="s">
        <v>126</v>
      </c>
      <c r="U346" s="93" t="s">
        <v>2062</v>
      </c>
      <c r="V346" s="93" t="s">
        <v>128</v>
      </c>
      <c r="W346" s="93" t="s">
        <v>524</v>
      </c>
      <c r="X346" s="93" t="s">
        <v>1406</v>
      </c>
    </row>
    <row r="347" ht="56.25" spans="1:24">
      <c r="A347" s="93" t="s">
        <v>2076</v>
      </c>
      <c r="B347" s="93" t="s">
        <v>2077</v>
      </c>
      <c r="C347" s="93" t="s">
        <v>2078</v>
      </c>
      <c r="D347" s="93" t="s">
        <v>2076</v>
      </c>
      <c r="E347" s="93" t="s">
        <v>1512</v>
      </c>
      <c r="F347" s="93" t="s">
        <v>57</v>
      </c>
      <c r="G347" s="93" t="s">
        <v>57</v>
      </c>
      <c r="H347" s="93" t="s">
        <v>2057</v>
      </c>
      <c r="I347" s="93" t="s">
        <v>2058</v>
      </c>
      <c r="J347" s="93" t="s">
        <v>1512</v>
      </c>
      <c r="K347" s="93" t="s">
        <v>117</v>
      </c>
      <c r="L347" s="93" t="s">
        <v>118</v>
      </c>
      <c r="M347" s="93"/>
      <c r="N347" s="93" t="s">
        <v>120</v>
      </c>
      <c r="O347" s="93" t="s">
        <v>120</v>
      </c>
      <c r="P347" s="93" t="s">
        <v>2059</v>
      </c>
      <c r="Q347" s="93" t="s">
        <v>989</v>
      </c>
      <c r="R347" s="93" t="s">
        <v>126</v>
      </c>
      <c r="S347" s="93" t="s">
        <v>125</v>
      </c>
      <c r="T347" s="93" t="s">
        <v>126</v>
      </c>
      <c r="U347" s="93" t="s">
        <v>2062</v>
      </c>
      <c r="V347" s="93" t="s">
        <v>128</v>
      </c>
      <c r="W347" s="93" t="s">
        <v>524</v>
      </c>
      <c r="X347" s="93" t="s">
        <v>1406</v>
      </c>
    </row>
    <row r="348" ht="56.25" spans="1:24">
      <c r="A348" s="93" t="s">
        <v>2079</v>
      </c>
      <c r="B348" s="93" t="s">
        <v>1618</v>
      </c>
      <c r="C348" s="93" t="s">
        <v>2080</v>
      </c>
      <c r="D348" s="93" t="s">
        <v>2079</v>
      </c>
      <c r="E348" s="93" t="s">
        <v>1512</v>
      </c>
      <c r="F348" s="93" t="s">
        <v>57</v>
      </c>
      <c r="G348" s="93" t="s">
        <v>57</v>
      </c>
      <c r="H348" s="93" t="s">
        <v>2057</v>
      </c>
      <c r="I348" s="93" t="s">
        <v>2058</v>
      </c>
      <c r="J348" s="93" t="s">
        <v>1512</v>
      </c>
      <c r="K348" s="93" t="s">
        <v>117</v>
      </c>
      <c r="L348" s="93" t="s">
        <v>118</v>
      </c>
      <c r="M348" s="93"/>
      <c r="N348" s="93" t="s">
        <v>120</v>
      </c>
      <c r="O348" s="93" t="s">
        <v>578</v>
      </c>
      <c r="P348" s="93" t="s">
        <v>706</v>
      </c>
      <c r="Q348" s="93" t="s">
        <v>1355</v>
      </c>
      <c r="R348" s="93" t="s">
        <v>2081</v>
      </c>
      <c r="S348" s="93" t="s">
        <v>125</v>
      </c>
      <c r="T348" s="93" t="s">
        <v>126</v>
      </c>
      <c r="U348" s="93" t="s">
        <v>2062</v>
      </c>
      <c r="V348" s="93" t="s">
        <v>128</v>
      </c>
      <c r="W348" s="93" t="s">
        <v>524</v>
      </c>
      <c r="X348" s="93" t="s">
        <v>1406</v>
      </c>
    </row>
    <row r="349" ht="56.25" spans="1:24">
      <c r="A349" s="93" t="s">
        <v>2082</v>
      </c>
      <c r="B349" s="93" t="s">
        <v>2083</v>
      </c>
      <c r="C349" s="93" t="s">
        <v>2084</v>
      </c>
      <c r="D349" s="93" t="s">
        <v>2082</v>
      </c>
      <c r="E349" s="93" t="s">
        <v>1512</v>
      </c>
      <c r="F349" s="93" t="s">
        <v>57</v>
      </c>
      <c r="G349" s="93" t="s">
        <v>57</v>
      </c>
      <c r="H349" s="93" t="s">
        <v>2057</v>
      </c>
      <c r="I349" s="93" t="s">
        <v>2058</v>
      </c>
      <c r="J349" s="93" t="s">
        <v>1512</v>
      </c>
      <c r="K349" s="93" t="s">
        <v>117</v>
      </c>
      <c r="L349" s="93" t="s">
        <v>118</v>
      </c>
      <c r="M349" s="93"/>
      <c r="N349" s="93" t="s">
        <v>120</v>
      </c>
      <c r="O349" s="93" t="s">
        <v>578</v>
      </c>
      <c r="P349" s="93" t="s">
        <v>2059</v>
      </c>
      <c r="Q349" s="93" t="s">
        <v>2085</v>
      </c>
      <c r="R349" s="93" t="s">
        <v>2086</v>
      </c>
      <c r="S349" s="93" t="s">
        <v>125</v>
      </c>
      <c r="T349" s="93" t="s">
        <v>126</v>
      </c>
      <c r="U349" s="93" t="s">
        <v>2062</v>
      </c>
      <c r="V349" s="93" t="s">
        <v>128</v>
      </c>
      <c r="W349" s="93" t="s">
        <v>524</v>
      </c>
      <c r="X349" s="93" t="s">
        <v>1406</v>
      </c>
    </row>
    <row r="350" ht="56.25" spans="1:24">
      <c r="A350" s="93" t="s">
        <v>2087</v>
      </c>
      <c r="B350" s="93" t="s">
        <v>66</v>
      </c>
      <c r="C350" s="93" t="s">
        <v>2088</v>
      </c>
      <c r="D350" s="93" t="s">
        <v>2087</v>
      </c>
      <c r="E350" s="93" t="s">
        <v>1512</v>
      </c>
      <c r="F350" s="93" t="s">
        <v>57</v>
      </c>
      <c r="G350" s="93" t="s">
        <v>57</v>
      </c>
      <c r="H350" s="93" t="s">
        <v>2057</v>
      </c>
      <c r="I350" s="93" t="s">
        <v>2058</v>
      </c>
      <c r="J350" s="93" t="s">
        <v>1512</v>
      </c>
      <c r="K350" s="93" t="s">
        <v>117</v>
      </c>
      <c r="L350" s="93" t="s">
        <v>118</v>
      </c>
      <c r="M350" s="93"/>
      <c r="N350" s="93"/>
      <c r="O350" s="93" t="s">
        <v>578</v>
      </c>
      <c r="P350" s="93" t="s">
        <v>2089</v>
      </c>
      <c r="Q350" s="93" t="s">
        <v>2090</v>
      </c>
      <c r="R350" s="93" t="s">
        <v>126</v>
      </c>
      <c r="S350" s="93" t="s">
        <v>125</v>
      </c>
      <c r="T350" s="93" t="s">
        <v>126</v>
      </c>
      <c r="U350" s="93" t="s">
        <v>2062</v>
      </c>
      <c r="V350" s="93" t="s">
        <v>128</v>
      </c>
      <c r="W350" s="93" t="s">
        <v>524</v>
      </c>
      <c r="X350" s="93" t="s">
        <v>1406</v>
      </c>
    </row>
    <row r="351" ht="56.25" spans="1:24">
      <c r="A351" s="93" t="s">
        <v>2091</v>
      </c>
      <c r="B351" s="93" t="s">
        <v>1848</v>
      </c>
      <c r="C351" s="93" t="s">
        <v>2092</v>
      </c>
      <c r="D351" s="93" t="s">
        <v>2091</v>
      </c>
      <c r="E351" s="93" t="s">
        <v>1512</v>
      </c>
      <c r="F351" s="93" t="s">
        <v>57</v>
      </c>
      <c r="G351" s="93" t="s">
        <v>57</v>
      </c>
      <c r="H351" s="93" t="s">
        <v>2057</v>
      </c>
      <c r="I351" s="93" t="s">
        <v>2058</v>
      </c>
      <c r="J351" s="93" t="s">
        <v>1512</v>
      </c>
      <c r="K351" s="93" t="s">
        <v>117</v>
      </c>
      <c r="L351" s="93" t="s">
        <v>118</v>
      </c>
      <c r="M351" s="93"/>
      <c r="N351" s="93"/>
      <c r="O351" s="93" t="s">
        <v>578</v>
      </c>
      <c r="P351" s="93" t="s">
        <v>81</v>
      </c>
      <c r="Q351" s="93" t="s">
        <v>2093</v>
      </c>
      <c r="R351" s="93" t="s">
        <v>126</v>
      </c>
      <c r="S351" s="93" t="s">
        <v>125</v>
      </c>
      <c r="T351" s="93" t="s">
        <v>126</v>
      </c>
      <c r="U351" s="93" t="s">
        <v>2062</v>
      </c>
      <c r="V351" s="93" t="s">
        <v>128</v>
      </c>
      <c r="W351" s="93" t="s">
        <v>524</v>
      </c>
      <c r="X351" s="93" t="s">
        <v>1406</v>
      </c>
    </row>
    <row r="352" ht="56.25" spans="1:24">
      <c r="A352" s="93" t="s">
        <v>2094</v>
      </c>
      <c r="B352" s="93" t="s">
        <v>2095</v>
      </c>
      <c r="C352" s="93" t="s">
        <v>2096</v>
      </c>
      <c r="D352" s="93" t="s">
        <v>2094</v>
      </c>
      <c r="E352" s="93" t="s">
        <v>1512</v>
      </c>
      <c r="F352" s="93" t="s">
        <v>57</v>
      </c>
      <c r="G352" s="93" t="s">
        <v>57</v>
      </c>
      <c r="H352" s="93" t="s">
        <v>2057</v>
      </c>
      <c r="I352" s="93" t="s">
        <v>2058</v>
      </c>
      <c r="J352" s="93" t="s">
        <v>1512</v>
      </c>
      <c r="K352" s="93" t="s">
        <v>117</v>
      </c>
      <c r="L352" s="93" t="s">
        <v>118</v>
      </c>
      <c r="M352" s="93"/>
      <c r="N352" s="93"/>
      <c r="O352" s="93" t="s">
        <v>120</v>
      </c>
      <c r="P352" s="93" t="s">
        <v>447</v>
      </c>
      <c r="Q352" s="93" t="s">
        <v>448</v>
      </c>
      <c r="R352" s="93" t="s">
        <v>2097</v>
      </c>
      <c r="S352" s="93" t="s">
        <v>125</v>
      </c>
      <c r="T352" s="93" t="s">
        <v>126</v>
      </c>
      <c r="U352" s="93" t="s">
        <v>2062</v>
      </c>
      <c r="V352" s="93" t="s">
        <v>128</v>
      </c>
      <c r="W352" s="93" t="s">
        <v>524</v>
      </c>
      <c r="X352" s="93" t="s">
        <v>1406</v>
      </c>
    </row>
    <row r="353" ht="45" spans="1:24">
      <c r="A353" s="93" t="s">
        <v>2098</v>
      </c>
      <c r="B353" s="93" t="s">
        <v>2099</v>
      </c>
      <c r="C353" s="93" t="s">
        <v>2100</v>
      </c>
      <c r="D353" s="93" t="s">
        <v>2098</v>
      </c>
      <c r="E353" s="93" t="s">
        <v>1512</v>
      </c>
      <c r="F353" s="93" t="s">
        <v>57</v>
      </c>
      <c r="G353" s="93" t="s">
        <v>57</v>
      </c>
      <c r="H353" s="93" t="s">
        <v>2057</v>
      </c>
      <c r="I353" s="93" t="s">
        <v>2058</v>
      </c>
      <c r="J353" s="93" t="s">
        <v>1512</v>
      </c>
      <c r="K353" s="93" t="s">
        <v>117</v>
      </c>
      <c r="L353" s="93" t="s">
        <v>118</v>
      </c>
      <c r="M353" s="93"/>
      <c r="N353" s="93"/>
      <c r="O353" s="93" t="s">
        <v>578</v>
      </c>
      <c r="P353" s="93" t="s">
        <v>418</v>
      </c>
      <c r="Q353" s="93" t="s">
        <v>2101</v>
      </c>
      <c r="R353" s="93" t="s">
        <v>2102</v>
      </c>
      <c r="S353" s="93" t="s">
        <v>125</v>
      </c>
      <c r="T353" s="93" t="s">
        <v>126</v>
      </c>
      <c r="U353" s="93" t="s">
        <v>2062</v>
      </c>
      <c r="V353" s="93" t="s">
        <v>128</v>
      </c>
      <c r="W353" s="93" t="s">
        <v>524</v>
      </c>
      <c r="X353" s="93" t="s">
        <v>1406</v>
      </c>
    </row>
    <row r="354" ht="56.25" spans="1:24">
      <c r="A354" s="93" t="s">
        <v>2103</v>
      </c>
      <c r="B354" s="93" t="s">
        <v>2104</v>
      </c>
      <c r="C354" s="93" t="s">
        <v>2105</v>
      </c>
      <c r="D354" s="93" t="s">
        <v>2103</v>
      </c>
      <c r="E354" s="93" t="s">
        <v>1512</v>
      </c>
      <c r="F354" s="93" t="s">
        <v>57</v>
      </c>
      <c r="G354" s="93" t="s">
        <v>57</v>
      </c>
      <c r="H354" s="93" t="s">
        <v>2057</v>
      </c>
      <c r="I354" s="93" t="s">
        <v>2058</v>
      </c>
      <c r="J354" s="93" t="s">
        <v>1512</v>
      </c>
      <c r="K354" s="93" t="s">
        <v>117</v>
      </c>
      <c r="L354" s="93" t="s">
        <v>118</v>
      </c>
      <c r="M354" s="93"/>
      <c r="N354" s="93" t="s">
        <v>120</v>
      </c>
      <c r="O354" s="93" t="s">
        <v>578</v>
      </c>
      <c r="P354" s="93" t="s">
        <v>621</v>
      </c>
      <c r="Q354" s="93" t="s">
        <v>2085</v>
      </c>
      <c r="R354" s="93" t="s">
        <v>2106</v>
      </c>
      <c r="S354" s="93" t="s">
        <v>125</v>
      </c>
      <c r="T354" s="93" t="s">
        <v>126</v>
      </c>
      <c r="U354" s="93" t="s">
        <v>2062</v>
      </c>
      <c r="V354" s="93" t="s">
        <v>128</v>
      </c>
      <c r="W354" s="93" t="s">
        <v>524</v>
      </c>
      <c r="X354" s="93" t="s">
        <v>1406</v>
      </c>
    </row>
    <row r="355" ht="56.25" spans="1:24">
      <c r="A355" s="93" t="s">
        <v>2107</v>
      </c>
      <c r="B355" s="93" t="s">
        <v>2108</v>
      </c>
      <c r="C355" s="93" t="s">
        <v>2109</v>
      </c>
      <c r="D355" s="93" t="s">
        <v>2107</v>
      </c>
      <c r="E355" s="93" t="s">
        <v>1512</v>
      </c>
      <c r="F355" s="93" t="s">
        <v>57</v>
      </c>
      <c r="G355" s="93" t="s">
        <v>57</v>
      </c>
      <c r="H355" s="93" t="s">
        <v>2057</v>
      </c>
      <c r="I355" s="93" t="s">
        <v>2058</v>
      </c>
      <c r="J355" s="93" t="s">
        <v>1512</v>
      </c>
      <c r="K355" s="93" t="s">
        <v>117</v>
      </c>
      <c r="L355" s="93" t="s">
        <v>118</v>
      </c>
      <c r="M355" s="93"/>
      <c r="N355" s="93" t="s">
        <v>1756</v>
      </c>
      <c r="O355" s="93" t="s">
        <v>578</v>
      </c>
      <c r="P355" s="93" t="s">
        <v>2110</v>
      </c>
      <c r="Q355" s="93" t="s">
        <v>2085</v>
      </c>
      <c r="R355" s="93" t="s">
        <v>2111</v>
      </c>
      <c r="S355" s="93" t="s">
        <v>125</v>
      </c>
      <c r="T355" s="93" t="s">
        <v>126</v>
      </c>
      <c r="U355" s="93" t="s">
        <v>2062</v>
      </c>
      <c r="V355" s="93" t="s">
        <v>128</v>
      </c>
      <c r="W355" s="93" t="s">
        <v>524</v>
      </c>
      <c r="X355" s="93" t="s">
        <v>1406</v>
      </c>
    </row>
    <row r="356" ht="56.25" spans="1:24">
      <c r="A356" s="93" t="s">
        <v>2112</v>
      </c>
      <c r="B356" s="93" t="s">
        <v>2113</v>
      </c>
      <c r="C356" s="93" t="s">
        <v>2114</v>
      </c>
      <c r="D356" s="93" t="s">
        <v>2112</v>
      </c>
      <c r="E356" s="93" t="s">
        <v>1512</v>
      </c>
      <c r="F356" s="93" t="s">
        <v>57</v>
      </c>
      <c r="G356" s="93" t="s">
        <v>57</v>
      </c>
      <c r="H356" s="93" t="s">
        <v>2057</v>
      </c>
      <c r="I356" s="93" t="s">
        <v>2058</v>
      </c>
      <c r="J356" s="93" t="s">
        <v>1512</v>
      </c>
      <c r="K356" s="93" t="s">
        <v>117</v>
      </c>
      <c r="L356" s="93" t="s">
        <v>118</v>
      </c>
      <c r="M356" s="93"/>
      <c r="N356" s="93" t="s">
        <v>120</v>
      </c>
      <c r="O356" s="93" t="s">
        <v>578</v>
      </c>
      <c r="P356" s="93" t="s">
        <v>697</v>
      </c>
      <c r="Q356" s="93" t="s">
        <v>1286</v>
      </c>
      <c r="R356" s="93" t="s">
        <v>2115</v>
      </c>
      <c r="S356" s="93" t="s">
        <v>125</v>
      </c>
      <c r="T356" s="93" t="s">
        <v>126</v>
      </c>
      <c r="U356" s="93" t="s">
        <v>2062</v>
      </c>
      <c r="V356" s="93" t="s">
        <v>128</v>
      </c>
      <c r="W356" s="93" t="s">
        <v>524</v>
      </c>
      <c r="X356" s="93" t="s">
        <v>1406</v>
      </c>
    </row>
    <row r="357" ht="56.25" spans="1:24">
      <c r="A357" s="93" t="s">
        <v>2116</v>
      </c>
      <c r="B357" s="93" t="s">
        <v>2117</v>
      </c>
      <c r="C357" s="93" t="s">
        <v>2118</v>
      </c>
      <c r="D357" s="93" t="s">
        <v>2116</v>
      </c>
      <c r="E357" s="93" t="s">
        <v>1512</v>
      </c>
      <c r="F357" s="93" t="s">
        <v>57</v>
      </c>
      <c r="G357" s="93" t="s">
        <v>57</v>
      </c>
      <c r="H357" s="93" t="s">
        <v>2119</v>
      </c>
      <c r="I357" s="93" t="s">
        <v>2120</v>
      </c>
      <c r="J357" s="93" t="s">
        <v>1512</v>
      </c>
      <c r="K357" s="93" t="s">
        <v>117</v>
      </c>
      <c r="L357" s="93" t="s">
        <v>118</v>
      </c>
      <c r="M357" s="93"/>
      <c r="N357" s="93" t="s">
        <v>120</v>
      </c>
      <c r="O357" s="93" t="s">
        <v>578</v>
      </c>
      <c r="P357" s="93" t="s">
        <v>2059</v>
      </c>
      <c r="Q357" s="93" t="s">
        <v>2060</v>
      </c>
      <c r="R357" s="93" t="s">
        <v>126</v>
      </c>
      <c r="S357" s="93" t="s">
        <v>125</v>
      </c>
      <c r="T357" s="93" t="s">
        <v>126</v>
      </c>
      <c r="U357" s="93" t="s">
        <v>2121</v>
      </c>
      <c r="V357" s="93" t="s">
        <v>128</v>
      </c>
      <c r="W357" s="93" t="s">
        <v>524</v>
      </c>
      <c r="X357" s="93" t="s">
        <v>1406</v>
      </c>
    </row>
    <row r="358" ht="56.25" spans="1:24">
      <c r="A358" s="93" t="s">
        <v>2122</v>
      </c>
      <c r="B358" s="93" t="s">
        <v>2123</v>
      </c>
      <c r="C358" s="93" t="s">
        <v>2124</v>
      </c>
      <c r="D358" s="93" t="s">
        <v>2122</v>
      </c>
      <c r="E358" s="93" t="s">
        <v>1512</v>
      </c>
      <c r="F358" s="93" t="s">
        <v>57</v>
      </c>
      <c r="G358" s="93" t="s">
        <v>57</v>
      </c>
      <c r="H358" s="93" t="s">
        <v>2125</v>
      </c>
      <c r="I358" s="93" t="s">
        <v>2120</v>
      </c>
      <c r="J358" s="93" t="s">
        <v>1512</v>
      </c>
      <c r="K358" s="93" t="s">
        <v>117</v>
      </c>
      <c r="L358" s="93" t="s">
        <v>118</v>
      </c>
      <c r="M358" s="93"/>
      <c r="N358" s="93" t="s">
        <v>1756</v>
      </c>
      <c r="O358" s="93" t="s">
        <v>578</v>
      </c>
      <c r="P358" s="93" t="s">
        <v>1938</v>
      </c>
      <c r="Q358" s="93" t="s">
        <v>149</v>
      </c>
      <c r="R358" s="93" t="s">
        <v>2126</v>
      </c>
      <c r="S358" s="93" t="s">
        <v>125</v>
      </c>
      <c r="T358" s="93" t="s">
        <v>126</v>
      </c>
      <c r="U358" s="93" t="s">
        <v>2127</v>
      </c>
      <c r="V358" s="93" t="s">
        <v>128</v>
      </c>
      <c r="W358" s="93" t="s">
        <v>524</v>
      </c>
      <c r="X358" s="93" t="s">
        <v>1406</v>
      </c>
    </row>
    <row r="359" ht="56.25" spans="1:24">
      <c r="A359" s="93" t="s">
        <v>2128</v>
      </c>
      <c r="B359" s="93" t="s">
        <v>2129</v>
      </c>
      <c r="C359" s="93" t="s">
        <v>2130</v>
      </c>
      <c r="D359" s="93" t="s">
        <v>2128</v>
      </c>
      <c r="E359" s="93" t="s">
        <v>1512</v>
      </c>
      <c r="F359" s="93" t="s">
        <v>57</v>
      </c>
      <c r="G359" s="93" t="s">
        <v>57</v>
      </c>
      <c r="H359" s="93" t="s">
        <v>2119</v>
      </c>
      <c r="I359" s="93" t="s">
        <v>2120</v>
      </c>
      <c r="J359" s="93" t="s">
        <v>1512</v>
      </c>
      <c r="K359" s="93" t="s">
        <v>117</v>
      </c>
      <c r="L359" s="93" t="s">
        <v>118</v>
      </c>
      <c r="M359" s="93"/>
      <c r="N359" s="93" t="s">
        <v>120</v>
      </c>
      <c r="O359" s="93" t="s">
        <v>578</v>
      </c>
      <c r="P359" s="93" t="s">
        <v>2131</v>
      </c>
      <c r="Q359" s="93" t="s">
        <v>155</v>
      </c>
      <c r="R359" s="93" t="s">
        <v>2132</v>
      </c>
      <c r="S359" s="93" t="s">
        <v>125</v>
      </c>
      <c r="T359" s="93" t="s">
        <v>126</v>
      </c>
      <c r="U359" s="93" t="s">
        <v>2121</v>
      </c>
      <c r="V359" s="93" t="s">
        <v>128</v>
      </c>
      <c r="W359" s="93" t="s">
        <v>524</v>
      </c>
      <c r="X359" s="93" t="s">
        <v>1406</v>
      </c>
    </row>
    <row r="360" ht="56.25" spans="1:24">
      <c r="A360" s="93" t="s">
        <v>2133</v>
      </c>
      <c r="B360" s="93" t="s">
        <v>2134</v>
      </c>
      <c r="C360" s="93" t="s">
        <v>2135</v>
      </c>
      <c r="D360" s="93" t="s">
        <v>2133</v>
      </c>
      <c r="E360" s="93" t="s">
        <v>1512</v>
      </c>
      <c r="F360" s="93" t="s">
        <v>57</v>
      </c>
      <c r="G360" s="93" t="s">
        <v>57</v>
      </c>
      <c r="H360" s="93" t="s">
        <v>2119</v>
      </c>
      <c r="I360" s="93" t="s">
        <v>2120</v>
      </c>
      <c r="J360" s="93" t="s">
        <v>1512</v>
      </c>
      <c r="K360" s="93" t="s">
        <v>117</v>
      </c>
      <c r="L360" s="93" t="s">
        <v>118</v>
      </c>
      <c r="M360" s="93"/>
      <c r="N360" s="93"/>
      <c r="O360" s="93" t="s">
        <v>120</v>
      </c>
      <c r="P360" s="93" t="s">
        <v>1148</v>
      </c>
      <c r="Q360" s="93" t="s">
        <v>188</v>
      </c>
      <c r="R360" s="93" t="s">
        <v>126</v>
      </c>
      <c r="S360" s="93" t="s">
        <v>125</v>
      </c>
      <c r="T360" s="93" t="s">
        <v>126</v>
      </c>
      <c r="U360" s="93" t="s">
        <v>2121</v>
      </c>
      <c r="V360" s="93" t="s">
        <v>128</v>
      </c>
      <c r="W360" s="93" t="s">
        <v>524</v>
      </c>
      <c r="X360" s="93" t="s">
        <v>1406</v>
      </c>
    </row>
    <row r="361" ht="56.25" spans="1:24">
      <c r="A361" s="93" t="s">
        <v>2136</v>
      </c>
      <c r="B361" s="93" t="s">
        <v>2137</v>
      </c>
      <c r="C361" s="93" t="s">
        <v>2138</v>
      </c>
      <c r="D361" s="93" t="s">
        <v>2136</v>
      </c>
      <c r="E361" s="93" t="s">
        <v>1512</v>
      </c>
      <c r="F361" s="93" t="s">
        <v>57</v>
      </c>
      <c r="G361" s="93" t="s">
        <v>57</v>
      </c>
      <c r="H361" s="93" t="s">
        <v>2119</v>
      </c>
      <c r="I361" s="93" t="s">
        <v>2120</v>
      </c>
      <c r="J361" s="93" t="s">
        <v>1512</v>
      </c>
      <c r="K361" s="93" t="s">
        <v>117</v>
      </c>
      <c r="L361" s="93" t="s">
        <v>118</v>
      </c>
      <c r="M361" s="93"/>
      <c r="N361" s="93"/>
      <c r="O361" s="93" t="s">
        <v>578</v>
      </c>
      <c r="P361" s="93" t="s">
        <v>15</v>
      </c>
      <c r="Q361" s="93" t="s">
        <v>1126</v>
      </c>
      <c r="R361" s="93" t="s">
        <v>2139</v>
      </c>
      <c r="S361" s="93" t="s">
        <v>125</v>
      </c>
      <c r="T361" s="93" t="s">
        <v>126</v>
      </c>
      <c r="U361" s="93" t="s">
        <v>2121</v>
      </c>
      <c r="V361" s="93" t="s">
        <v>128</v>
      </c>
      <c r="W361" s="93" t="s">
        <v>524</v>
      </c>
      <c r="X361" s="93" t="s">
        <v>1406</v>
      </c>
    </row>
    <row r="362" ht="56.25" spans="1:24">
      <c r="A362" s="93" t="s">
        <v>2140</v>
      </c>
      <c r="B362" s="93" t="s">
        <v>2141</v>
      </c>
      <c r="C362" s="93" t="s">
        <v>2142</v>
      </c>
      <c r="D362" s="93" t="s">
        <v>2140</v>
      </c>
      <c r="E362" s="93" t="s">
        <v>1512</v>
      </c>
      <c r="F362" s="93" t="s">
        <v>57</v>
      </c>
      <c r="G362" s="93" t="s">
        <v>57</v>
      </c>
      <c r="H362" s="93" t="s">
        <v>2119</v>
      </c>
      <c r="I362" s="93" t="s">
        <v>2120</v>
      </c>
      <c r="J362" s="93" t="s">
        <v>1512</v>
      </c>
      <c r="K362" s="93" t="s">
        <v>117</v>
      </c>
      <c r="L362" s="93" t="s">
        <v>118</v>
      </c>
      <c r="M362" s="93"/>
      <c r="N362" s="93" t="s">
        <v>120</v>
      </c>
      <c r="O362" s="93" t="s">
        <v>578</v>
      </c>
      <c r="P362" s="93" t="s">
        <v>2059</v>
      </c>
      <c r="Q362" s="93" t="s">
        <v>2143</v>
      </c>
      <c r="R362" s="93" t="s">
        <v>126</v>
      </c>
      <c r="S362" s="93" t="s">
        <v>125</v>
      </c>
      <c r="T362" s="93" t="s">
        <v>126</v>
      </c>
      <c r="U362" s="93" t="s">
        <v>2121</v>
      </c>
      <c r="V362" s="93" t="s">
        <v>128</v>
      </c>
      <c r="W362" s="93" t="s">
        <v>524</v>
      </c>
      <c r="X362" s="93" t="s">
        <v>1406</v>
      </c>
    </row>
    <row r="363" ht="56.25" spans="1:24">
      <c r="A363" s="93" t="s">
        <v>2144</v>
      </c>
      <c r="B363" s="93" t="s">
        <v>2145</v>
      </c>
      <c r="C363" s="93" t="s">
        <v>2146</v>
      </c>
      <c r="D363" s="93" t="s">
        <v>2144</v>
      </c>
      <c r="E363" s="93" t="s">
        <v>1512</v>
      </c>
      <c r="F363" s="93" t="s">
        <v>57</v>
      </c>
      <c r="G363" s="93" t="s">
        <v>57</v>
      </c>
      <c r="H363" s="93" t="s">
        <v>2125</v>
      </c>
      <c r="I363" s="93" t="s">
        <v>2120</v>
      </c>
      <c r="J363" s="93" t="s">
        <v>1512</v>
      </c>
      <c r="K363" s="93" t="s">
        <v>117</v>
      </c>
      <c r="L363" s="93" t="s">
        <v>118</v>
      </c>
      <c r="M363" s="93"/>
      <c r="N363" s="93" t="s">
        <v>120</v>
      </c>
      <c r="O363" s="93" t="s">
        <v>578</v>
      </c>
      <c r="P363" s="93" t="s">
        <v>988</v>
      </c>
      <c r="Q363" s="93" t="s">
        <v>989</v>
      </c>
      <c r="R363" s="93" t="s">
        <v>2147</v>
      </c>
      <c r="S363" s="93" t="s">
        <v>125</v>
      </c>
      <c r="T363" s="93" t="s">
        <v>126</v>
      </c>
      <c r="U363" s="93" t="s">
        <v>2127</v>
      </c>
      <c r="V363" s="93" t="s">
        <v>128</v>
      </c>
      <c r="W363" s="93" t="s">
        <v>524</v>
      </c>
      <c r="X363" s="93" t="s">
        <v>1406</v>
      </c>
    </row>
    <row r="364" ht="56.25" spans="1:24">
      <c r="A364" s="93" t="s">
        <v>2148</v>
      </c>
      <c r="B364" s="93" t="s">
        <v>2149</v>
      </c>
      <c r="C364" s="93" t="s">
        <v>2150</v>
      </c>
      <c r="D364" s="93" t="s">
        <v>2148</v>
      </c>
      <c r="E364" s="93" t="s">
        <v>1512</v>
      </c>
      <c r="F364" s="93" t="s">
        <v>57</v>
      </c>
      <c r="G364" s="93" t="s">
        <v>57</v>
      </c>
      <c r="H364" s="93" t="s">
        <v>2119</v>
      </c>
      <c r="I364" s="93" t="s">
        <v>2120</v>
      </c>
      <c r="J364" s="93" t="s">
        <v>1512</v>
      </c>
      <c r="K364" s="93" t="s">
        <v>117</v>
      </c>
      <c r="L364" s="93" t="s">
        <v>118</v>
      </c>
      <c r="M364" s="93"/>
      <c r="N364" s="93" t="s">
        <v>120</v>
      </c>
      <c r="O364" s="93" t="s">
        <v>578</v>
      </c>
      <c r="P364" s="93" t="s">
        <v>1938</v>
      </c>
      <c r="Q364" s="93" t="s">
        <v>2151</v>
      </c>
      <c r="R364" s="93" t="s">
        <v>126</v>
      </c>
      <c r="S364" s="93" t="s">
        <v>125</v>
      </c>
      <c r="T364" s="93" t="s">
        <v>126</v>
      </c>
      <c r="U364" s="93" t="s">
        <v>2121</v>
      </c>
      <c r="V364" s="93" t="s">
        <v>128</v>
      </c>
      <c r="W364" s="93" t="s">
        <v>524</v>
      </c>
      <c r="X364" s="93" t="s">
        <v>1406</v>
      </c>
    </row>
    <row r="365" ht="56.25" spans="1:24">
      <c r="A365" s="93" t="s">
        <v>2152</v>
      </c>
      <c r="B365" s="93" t="s">
        <v>2153</v>
      </c>
      <c r="C365" s="93" t="s">
        <v>2154</v>
      </c>
      <c r="D365" s="93" t="s">
        <v>2152</v>
      </c>
      <c r="E365" s="93" t="s">
        <v>1512</v>
      </c>
      <c r="F365" s="93" t="s">
        <v>57</v>
      </c>
      <c r="G365" s="93" t="s">
        <v>57</v>
      </c>
      <c r="H365" s="93" t="s">
        <v>2119</v>
      </c>
      <c r="I365" s="93" t="s">
        <v>2120</v>
      </c>
      <c r="J365" s="93" t="s">
        <v>1512</v>
      </c>
      <c r="K365" s="93" t="s">
        <v>117</v>
      </c>
      <c r="L365" s="93" t="s">
        <v>118</v>
      </c>
      <c r="M365" s="93"/>
      <c r="N365" s="93" t="s">
        <v>120</v>
      </c>
      <c r="O365" s="93" t="s">
        <v>578</v>
      </c>
      <c r="P365" s="93" t="s">
        <v>2059</v>
      </c>
      <c r="Q365" s="93" t="s">
        <v>2060</v>
      </c>
      <c r="R365" s="93" t="s">
        <v>2155</v>
      </c>
      <c r="S365" s="93" t="s">
        <v>125</v>
      </c>
      <c r="T365" s="93" t="s">
        <v>126</v>
      </c>
      <c r="U365" s="93" t="s">
        <v>2121</v>
      </c>
      <c r="V365" s="93" t="s">
        <v>128</v>
      </c>
      <c r="W365" s="93" t="s">
        <v>524</v>
      </c>
      <c r="X365" s="93" t="s">
        <v>1406</v>
      </c>
    </row>
    <row r="366" ht="56.25" spans="1:24">
      <c r="A366" s="93" t="s">
        <v>2156</v>
      </c>
      <c r="B366" s="93" t="s">
        <v>2157</v>
      </c>
      <c r="C366" s="93" t="s">
        <v>2158</v>
      </c>
      <c r="D366" s="93" t="s">
        <v>2156</v>
      </c>
      <c r="E366" s="93" t="s">
        <v>1512</v>
      </c>
      <c r="F366" s="93" t="s">
        <v>57</v>
      </c>
      <c r="G366" s="93" t="s">
        <v>57</v>
      </c>
      <c r="H366" s="93" t="s">
        <v>2119</v>
      </c>
      <c r="I366" s="93" t="s">
        <v>2120</v>
      </c>
      <c r="J366" s="93" t="s">
        <v>1512</v>
      </c>
      <c r="K366" s="93" t="s">
        <v>117</v>
      </c>
      <c r="L366" s="93" t="s">
        <v>118</v>
      </c>
      <c r="M366" s="93"/>
      <c r="N366" s="93" t="s">
        <v>120</v>
      </c>
      <c r="O366" s="93" t="s">
        <v>578</v>
      </c>
      <c r="P366" s="93" t="s">
        <v>1852</v>
      </c>
      <c r="Q366" s="93" t="s">
        <v>960</v>
      </c>
      <c r="R366" s="93" t="s">
        <v>2159</v>
      </c>
      <c r="S366" s="93" t="s">
        <v>125</v>
      </c>
      <c r="T366" s="93" t="s">
        <v>126</v>
      </c>
      <c r="U366" s="93" t="s">
        <v>2121</v>
      </c>
      <c r="V366" s="93" t="s">
        <v>128</v>
      </c>
      <c r="W366" s="93" t="s">
        <v>524</v>
      </c>
      <c r="X366" s="93" t="s">
        <v>1406</v>
      </c>
    </row>
    <row r="367" ht="56.25" spans="1:24">
      <c r="A367" s="93" t="s">
        <v>2160</v>
      </c>
      <c r="B367" s="93" t="s">
        <v>2161</v>
      </c>
      <c r="C367" s="93" t="s">
        <v>2162</v>
      </c>
      <c r="D367" s="93" t="s">
        <v>2160</v>
      </c>
      <c r="E367" s="93" t="s">
        <v>1512</v>
      </c>
      <c r="F367" s="93" t="s">
        <v>57</v>
      </c>
      <c r="G367" s="93" t="s">
        <v>57</v>
      </c>
      <c r="H367" s="93" t="s">
        <v>2119</v>
      </c>
      <c r="I367" s="93" t="s">
        <v>2120</v>
      </c>
      <c r="J367" s="93" t="s">
        <v>1512</v>
      </c>
      <c r="K367" s="93" t="s">
        <v>117</v>
      </c>
      <c r="L367" s="93" t="s">
        <v>118</v>
      </c>
      <c r="M367" s="93"/>
      <c r="N367" s="93" t="s">
        <v>1756</v>
      </c>
      <c r="O367" s="93" t="s">
        <v>578</v>
      </c>
      <c r="P367" s="93" t="s">
        <v>2110</v>
      </c>
      <c r="Q367" s="93" t="s">
        <v>2163</v>
      </c>
      <c r="R367" s="93" t="s">
        <v>2164</v>
      </c>
      <c r="S367" s="93" t="s">
        <v>125</v>
      </c>
      <c r="T367" s="93" t="s">
        <v>126</v>
      </c>
      <c r="U367" s="93" t="s">
        <v>2121</v>
      </c>
      <c r="V367" s="93" t="s">
        <v>128</v>
      </c>
      <c r="W367" s="93" t="s">
        <v>524</v>
      </c>
      <c r="X367" s="93" t="s">
        <v>1406</v>
      </c>
    </row>
    <row r="368" ht="56.25" spans="1:24">
      <c r="A368" s="93" t="s">
        <v>2165</v>
      </c>
      <c r="B368" s="93" t="s">
        <v>2166</v>
      </c>
      <c r="C368" s="93" t="s">
        <v>2167</v>
      </c>
      <c r="D368" s="93" t="s">
        <v>2165</v>
      </c>
      <c r="E368" s="93" t="s">
        <v>1512</v>
      </c>
      <c r="F368" s="93" t="s">
        <v>57</v>
      </c>
      <c r="G368" s="93" t="s">
        <v>57</v>
      </c>
      <c r="H368" s="93" t="s">
        <v>2119</v>
      </c>
      <c r="I368" s="93" t="s">
        <v>2120</v>
      </c>
      <c r="J368" s="93" t="s">
        <v>1512</v>
      </c>
      <c r="K368" s="93" t="s">
        <v>117</v>
      </c>
      <c r="L368" s="93" t="s">
        <v>118</v>
      </c>
      <c r="M368" s="93"/>
      <c r="N368" s="93" t="s">
        <v>120</v>
      </c>
      <c r="O368" s="93" t="s">
        <v>120</v>
      </c>
      <c r="P368" s="93" t="s">
        <v>538</v>
      </c>
      <c r="Q368" s="93" t="s">
        <v>2168</v>
      </c>
      <c r="R368" s="93" t="s">
        <v>126</v>
      </c>
      <c r="S368" s="93" t="s">
        <v>125</v>
      </c>
      <c r="T368" s="93" t="s">
        <v>126</v>
      </c>
      <c r="U368" s="93" t="s">
        <v>2121</v>
      </c>
      <c r="V368" s="93" t="s">
        <v>128</v>
      </c>
      <c r="W368" s="93" t="s">
        <v>524</v>
      </c>
      <c r="X368" s="93" t="s">
        <v>1406</v>
      </c>
    </row>
    <row r="369" ht="56.25" spans="1:24">
      <c r="A369" s="93" t="s">
        <v>2169</v>
      </c>
      <c r="B369" s="93" t="s">
        <v>2170</v>
      </c>
      <c r="C369" s="93" t="s">
        <v>2171</v>
      </c>
      <c r="D369" s="93" t="s">
        <v>2169</v>
      </c>
      <c r="E369" s="93" t="s">
        <v>1512</v>
      </c>
      <c r="F369" s="93" t="s">
        <v>57</v>
      </c>
      <c r="G369" s="93" t="s">
        <v>57</v>
      </c>
      <c r="H369" s="93" t="s">
        <v>2119</v>
      </c>
      <c r="I369" s="93" t="s">
        <v>2120</v>
      </c>
      <c r="J369" s="93" t="s">
        <v>1512</v>
      </c>
      <c r="K369" s="93" t="s">
        <v>117</v>
      </c>
      <c r="L369" s="93" t="s">
        <v>118</v>
      </c>
      <c r="M369" s="93"/>
      <c r="N369" s="93" t="s">
        <v>120</v>
      </c>
      <c r="O369" s="93" t="s">
        <v>578</v>
      </c>
      <c r="P369" s="93" t="s">
        <v>1379</v>
      </c>
      <c r="Q369" s="93" t="s">
        <v>707</v>
      </c>
      <c r="R369" s="93" t="s">
        <v>2172</v>
      </c>
      <c r="S369" s="93" t="s">
        <v>125</v>
      </c>
      <c r="T369" s="93" t="s">
        <v>126</v>
      </c>
      <c r="U369" s="93" t="s">
        <v>2121</v>
      </c>
      <c r="V369" s="93" t="s">
        <v>128</v>
      </c>
      <c r="W369" s="93" t="s">
        <v>524</v>
      </c>
      <c r="X369" s="93" t="s">
        <v>1406</v>
      </c>
    </row>
    <row r="370" ht="56.25" spans="1:24">
      <c r="A370" s="93" t="s">
        <v>2173</v>
      </c>
      <c r="B370" s="93" t="s">
        <v>2174</v>
      </c>
      <c r="C370" s="93" t="s">
        <v>2175</v>
      </c>
      <c r="D370" s="93" t="s">
        <v>2173</v>
      </c>
      <c r="E370" s="93" t="s">
        <v>1512</v>
      </c>
      <c r="F370" s="93" t="s">
        <v>57</v>
      </c>
      <c r="G370" s="93" t="s">
        <v>57</v>
      </c>
      <c r="H370" s="93" t="s">
        <v>2125</v>
      </c>
      <c r="I370" s="93" t="s">
        <v>2120</v>
      </c>
      <c r="J370" s="93" t="s">
        <v>1512</v>
      </c>
      <c r="K370" s="93" t="s">
        <v>117</v>
      </c>
      <c r="L370" s="93" t="s">
        <v>118</v>
      </c>
      <c r="M370" s="93"/>
      <c r="N370" s="93" t="s">
        <v>1756</v>
      </c>
      <c r="O370" s="93" t="s">
        <v>578</v>
      </c>
      <c r="P370" s="93" t="s">
        <v>132</v>
      </c>
      <c r="Q370" s="93" t="s">
        <v>123</v>
      </c>
      <c r="R370" s="93" t="s">
        <v>2176</v>
      </c>
      <c r="S370" s="93" t="s">
        <v>125</v>
      </c>
      <c r="T370" s="93" t="s">
        <v>126</v>
      </c>
      <c r="U370" s="93" t="s">
        <v>2127</v>
      </c>
      <c r="V370" s="93" t="s">
        <v>128</v>
      </c>
      <c r="W370" s="93" t="s">
        <v>524</v>
      </c>
      <c r="X370" s="93" t="s">
        <v>1406</v>
      </c>
    </row>
    <row r="371" ht="56.25" spans="1:24">
      <c r="A371" s="93" t="s">
        <v>2177</v>
      </c>
      <c r="B371" s="93" t="s">
        <v>2178</v>
      </c>
      <c r="C371" s="93" t="s">
        <v>2179</v>
      </c>
      <c r="D371" s="93" t="s">
        <v>2177</v>
      </c>
      <c r="E371" s="93" t="s">
        <v>1512</v>
      </c>
      <c r="F371" s="93" t="s">
        <v>57</v>
      </c>
      <c r="G371" s="93" t="s">
        <v>57</v>
      </c>
      <c r="H371" s="93" t="s">
        <v>2119</v>
      </c>
      <c r="I371" s="93" t="s">
        <v>2120</v>
      </c>
      <c r="J371" s="93" t="s">
        <v>1512</v>
      </c>
      <c r="K371" s="93" t="s">
        <v>117</v>
      </c>
      <c r="L371" s="93" t="s">
        <v>118</v>
      </c>
      <c r="M371" s="93"/>
      <c r="N371" s="93"/>
      <c r="O371" s="93" t="s">
        <v>578</v>
      </c>
      <c r="P371" s="93" t="s">
        <v>15</v>
      </c>
      <c r="Q371" s="93" t="s">
        <v>299</v>
      </c>
      <c r="R371" s="93" t="s">
        <v>2180</v>
      </c>
      <c r="S371" s="93" t="s">
        <v>125</v>
      </c>
      <c r="T371" s="93" t="s">
        <v>126</v>
      </c>
      <c r="U371" s="93" t="s">
        <v>2121</v>
      </c>
      <c r="V371" s="93" t="s">
        <v>128</v>
      </c>
      <c r="W371" s="93" t="s">
        <v>524</v>
      </c>
      <c r="X371" s="93" t="s">
        <v>1406</v>
      </c>
    </row>
    <row r="372" ht="56.25" spans="1:24">
      <c r="A372" s="93" t="s">
        <v>2181</v>
      </c>
      <c r="B372" s="93" t="s">
        <v>2182</v>
      </c>
      <c r="C372" s="93" t="s">
        <v>2183</v>
      </c>
      <c r="D372" s="93" t="s">
        <v>2181</v>
      </c>
      <c r="E372" s="93" t="s">
        <v>1512</v>
      </c>
      <c r="F372" s="93" t="s">
        <v>57</v>
      </c>
      <c r="G372" s="93" t="s">
        <v>57</v>
      </c>
      <c r="H372" s="93" t="s">
        <v>2119</v>
      </c>
      <c r="I372" s="93" t="s">
        <v>2120</v>
      </c>
      <c r="J372" s="93" t="s">
        <v>1512</v>
      </c>
      <c r="K372" s="93" t="s">
        <v>117</v>
      </c>
      <c r="L372" s="93" t="s">
        <v>118</v>
      </c>
      <c r="M372" s="93"/>
      <c r="N372" s="93"/>
      <c r="O372" s="93" t="s">
        <v>578</v>
      </c>
      <c r="P372" s="93" t="s">
        <v>36</v>
      </c>
      <c r="Q372" s="93" t="s">
        <v>491</v>
      </c>
      <c r="R372" s="93" t="s">
        <v>126</v>
      </c>
      <c r="S372" s="93" t="s">
        <v>125</v>
      </c>
      <c r="T372" s="93" t="s">
        <v>126</v>
      </c>
      <c r="U372" s="93" t="s">
        <v>2121</v>
      </c>
      <c r="V372" s="93" t="s">
        <v>128</v>
      </c>
      <c r="W372" s="93" t="s">
        <v>524</v>
      </c>
      <c r="X372" s="93" t="s">
        <v>1406</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1"/>
  <sheetViews>
    <sheetView workbookViewId="0">
      <selection activeCell="L162" sqref="L162"/>
    </sheetView>
  </sheetViews>
  <sheetFormatPr defaultColWidth="9" defaultRowHeight="14.25"/>
  <cols>
    <col min="13" max="13" width="17" customWidth="1"/>
    <col min="25" max="25" width="12.625"/>
    <col min="29" max="29" width="12.625"/>
  </cols>
  <sheetData>
    <row r="1" ht="20.25" spans="1:28">
      <c r="A1" s="2" t="s">
        <v>0</v>
      </c>
      <c r="B1" s="2"/>
      <c r="C1" s="2"/>
      <c r="D1" s="2"/>
      <c r="E1" s="2"/>
      <c r="F1" s="2"/>
      <c r="G1" s="2"/>
      <c r="H1" s="2"/>
      <c r="I1" s="2"/>
      <c r="J1" s="2"/>
      <c r="K1" s="2"/>
      <c r="L1" s="2"/>
      <c r="M1" s="2"/>
      <c r="N1" s="2"/>
      <c r="O1" s="2"/>
      <c r="P1" s="2"/>
      <c r="Q1" s="2"/>
      <c r="R1" s="2"/>
      <c r="V1" s="70">
        <v>44832</v>
      </c>
      <c r="W1" s="70">
        <v>44900</v>
      </c>
      <c r="X1">
        <f>W1-V1</f>
        <v>68</v>
      </c>
      <c r="Y1" s="70">
        <v>44887</v>
      </c>
      <c r="Z1">
        <f>Y1-V1</f>
        <v>55</v>
      </c>
      <c r="AA1" t="s">
        <v>2184</v>
      </c>
      <c r="AB1" t="s">
        <v>2185</v>
      </c>
    </row>
    <row r="2" spans="1:24">
      <c r="A2" s="3" t="s">
        <v>2186</v>
      </c>
      <c r="B2" s="3"/>
      <c r="C2" s="3"/>
      <c r="D2" s="3"/>
      <c r="E2" s="3"/>
      <c r="Q2" t="s">
        <v>2187</v>
      </c>
      <c r="V2" s="70">
        <v>44832</v>
      </c>
      <c r="W2" s="70">
        <v>44904</v>
      </c>
      <c r="X2">
        <f>W2-V2</f>
        <v>72</v>
      </c>
    </row>
    <row r="3" spans="1:20">
      <c r="A3" s="4" t="s">
        <v>2</v>
      </c>
      <c r="B3" s="5" t="s">
        <v>2188</v>
      </c>
      <c r="C3" s="4" t="s">
        <v>3</v>
      </c>
      <c r="D3" s="4" t="s">
        <v>2189</v>
      </c>
      <c r="E3" s="4" t="s">
        <v>4</v>
      </c>
      <c r="F3" s="6" t="s">
        <v>5</v>
      </c>
      <c r="G3" s="4" t="s">
        <v>6</v>
      </c>
      <c r="H3" s="4" t="s">
        <v>7</v>
      </c>
      <c r="I3" s="4" t="s">
        <v>8</v>
      </c>
      <c r="J3" s="4" t="s">
        <v>9</v>
      </c>
      <c r="K3" s="49" t="s">
        <v>2190</v>
      </c>
      <c r="L3" s="50"/>
      <c r="M3" s="51"/>
      <c r="N3" s="5" t="s">
        <v>2191</v>
      </c>
      <c r="O3" s="4" t="s">
        <v>10</v>
      </c>
      <c r="P3" s="4"/>
      <c r="Q3" s="5" t="s">
        <v>104</v>
      </c>
      <c r="R3" s="4" t="s">
        <v>2192</v>
      </c>
      <c r="S3" t="s">
        <v>2193</v>
      </c>
      <c r="T3" t="s">
        <v>2194</v>
      </c>
    </row>
    <row r="4" spans="1:18">
      <c r="A4" s="4"/>
      <c r="B4" s="7"/>
      <c r="C4" s="4"/>
      <c r="D4" s="4"/>
      <c r="E4" s="4"/>
      <c r="F4" s="6"/>
      <c r="G4" s="4"/>
      <c r="H4" s="4"/>
      <c r="I4" s="4"/>
      <c r="J4" s="4"/>
      <c r="K4" s="53"/>
      <c r="L4" s="54"/>
      <c r="M4" s="55"/>
      <c r="N4" s="7"/>
      <c r="O4" s="4" t="s">
        <v>11</v>
      </c>
      <c r="P4" s="4" t="s">
        <v>2195</v>
      </c>
      <c r="Q4" s="7"/>
      <c r="R4" s="4"/>
    </row>
    <row r="5" ht="22.5" spans="1:23">
      <c r="A5" s="8">
        <v>1</v>
      </c>
      <c r="B5" s="9" t="str">
        <f>VLOOKUP(D5:D140,Sheet2!C:D,2,0)</f>
        <v>31014650063172613</v>
      </c>
      <c r="C5" s="10" t="s">
        <v>12</v>
      </c>
      <c r="D5" s="165" t="s">
        <v>527</v>
      </c>
      <c r="E5" s="12" t="s">
        <v>13</v>
      </c>
      <c r="F5" s="13">
        <v>50000</v>
      </c>
      <c r="G5" s="134" t="s">
        <v>528</v>
      </c>
      <c r="H5" s="134">
        <v>44913</v>
      </c>
      <c r="I5" s="134">
        <v>44913</v>
      </c>
      <c r="J5" s="56">
        <v>489.38</v>
      </c>
      <c r="K5" s="59">
        <v>489.38</v>
      </c>
      <c r="L5" s="59"/>
      <c r="M5" s="59"/>
      <c r="N5" s="59">
        <f>J5-K5-L5-M5</f>
        <v>0</v>
      </c>
      <c r="O5" s="10" t="s">
        <v>12</v>
      </c>
      <c r="P5" s="71" t="s">
        <v>2196</v>
      </c>
      <c r="Q5" s="71" t="s">
        <v>531</v>
      </c>
      <c r="R5" s="72" t="s">
        <v>2197</v>
      </c>
      <c r="S5" t="str">
        <f>VLOOKUP(D5:D140,Sheet2!C3:E372,3,FALSE)</f>
        <v>4.35</v>
      </c>
      <c r="T5">
        <f t="shared" ref="T5:T68" si="0">F5*S5/100/12/30</f>
        <v>6.04166666666667</v>
      </c>
      <c r="U5">
        <v>81</v>
      </c>
      <c r="V5">
        <f t="shared" ref="V5:V68" si="1">T5*U5</f>
        <v>489.375</v>
      </c>
      <c r="W5">
        <f t="shared" ref="W5:W68" si="2">ROUND(V5:V140,2)</f>
        <v>489.38</v>
      </c>
    </row>
    <row r="6" ht="22.5" spans="1:23">
      <c r="A6" s="8">
        <v>2</v>
      </c>
      <c r="B6" s="166" t="s">
        <v>2198</v>
      </c>
      <c r="C6" s="16" t="s">
        <v>2199</v>
      </c>
      <c r="D6" s="167" t="s">
        <v>2200</v>
      </c>
      <c r="E6" s="18" t="s">
        <v>2201</v>
      </c>
      <c r="F6" s="19">
        <v>0</v>
      </c>
      <c r="G6" s="135" t="s">
        <v>2202</v>
      </c>
      <c r="H6" s="135">
        <v>44856</v>
      </c>
      <c r="I6" s="134">
        <v>44856</v>
      </c>
      <c r="J6" s="56">
        <v>95</v>
      </c>
      <c r="K6" s="59">
        <v>0</v>
      </c>
      <c r="L6" s="59"/>
      <c r="M6" s="59"/>
      <c r="N6" s="59">
        <f t="shared" ref="N6:N37" si="3">J6-K6-L6-M6</f>
        <v>95</v>
      </c>
      <c r="O6" s="16" t="s">
        <v>2199</v>
      </c>
      <c r="P6" s="168" t="s">
        <v>2203</v>
      </c>
      <c r="Q6" s="71" t="s">
        <v>2204</v>
      </c>
      <c r="R6" s="73"/>
      <c r="S6">
        <v>4.75</v>
      </c>
      <c r="T6">
        <f t="shared" si="0"/>
        <v>0</v>
      </c>
      <c r="U6">
        <v>24</v>
      </c>
      <c r="V6">
        <f t="shared" si="1"/>
        <v>0</v>
      </c>
      <c r="W6">
        <f t="shared" si="2"/>
        <v>0</v>
      </c>
    </row>
    <row r="7" ht="22.5" spans="1:23">
      <c r="A7" s="8">
        <v>3</v>
      </c>
      <c r="B7" s="9" t="str">
        <f>VLOOKUP(D7:D142,Sheet2!C:D,2,0)</f>
        <v>31014650115710759</v>
      </c>
      <c r="C7" s="16" t="s">
        <v>310</v>
      </c>
      <c r="D7" s="167" t="s">
        <v>311</v>
      </c>
      <c r="E7" s="18" t="s">
        <v>2205</v>
      </c>
      <c r="F7" s="19">
        <v>0</v>
      </c>
      <c r="G7" s="135" t="s">
        <v>184</v>
      </c>
      <c r="H7" s="135">
        <v>44891</v>
      </c>
      <c r="I7" s="134">
        <v>44887</v>
      </c>
      <c r="J7" s="60">
        <v>362.84</v>
      </c>
      <c r="K7" s="61">
        <v>362.84</v>
      </c>
      <c r="L7" s="61"/>
      <c r="M7" s="61"/>
      <c r="N7" s="59">
        <f t="shared" si="3"/>
        <v>0</v>
      </c>
      <c r="O7" s="16" t="s">
        <v>310</v>
      </c>
      <c r="P7" s="168" t="s">
        <v>2206</v>
      </c>
      <c r="Q7" s="71" t="s">
        <v>312</v>
      </c>
      <c r="R7" s="73"/>
      <c r="S7" t="str">
        <f>VLOOKUP(D7:D142,Sheet2!C5:E374,3,FALSE)</f>
        <v>4.75</v>
      </c>
      <c r="T7">
        <f t="shared" si="0"/>
        <v>0</v>
      </c>
      <c r="U7">
        <v>93</v>
      </c>
      <c r="V7">
        <f t="shared" si="1"/>
        <v>0</v>
      </c>
      <c r="W7">
        <f t="shared" si="2"/>
        <v>0</v>
      </c>
    </row>
    <row r="8" ht="22.5" spans="1:23">
      <c r="A8" s="8">
        <v>4</v>
      </c>
      <c r="B8" s="9" t="str">
        <f>VLOOKUP(D8:D143,Sheet2!C:D,2,0)</f>
        <v>31014650115698061</v>
      </c>
      <c r="C8" s="16" t="s">
        <v>296</v>
      </c>
      <c r="D8" s="167" t="s">
        <v>297</v>
      </c>
      <c r="E8" s="18" t="s">
        <v>2205</v>
      </c>
      <c r="F8" s="19">
        <v>0</v>
      </c>
      <c r="G8" s="135" t="s">
        <v>184</v>
      </c>
      <c r="H8" s="135">
        <v>44891</v>
      </c>
      <c r="I8" s="134">
        <v>44887</v>
      </c>
      <c r="J8" s="60">
        <v>362.84</v>
      </c>
      <c r="K8" s="61">
        <v>0</v>
      </c>
      <c r="L8" s="61"/>
      <c r="M8" s="61"/>
      <c r="N8" s="59">
        <f t="shared" si="3"/>
        <v>362.84</v>
      </c>
      <c r="O8" s="16" t="s">
        <v>296</v>
      </c>
      <c r="P8" s="71" t="s">
        <v>2207</v>
      </c>
      <c r="Q8" s="71" t="s">
        <v>300</v>
      </c>
      <c r="R8" s="73"/>
      <c r="S8" t="str">
        <f>VLOOKUP(D8:D143,Sheet2!C6:E375,3,FALSE)</f>
        <v>4.75</v>
      </c>
      <c r="T8">
        <f t="shared" si="0"/>
        <v>0</v>
      </c>
      <c r="U8">
        <v>93</v>
      </c>
      <c r="V8">
        <f t="shared" si="1"/>
        <v>0</v>
      </c>
      <c r="W8">
        <f t="shared" si="2"/>
        <v>0</v>
      </c>
    </row>
    <row r="9" ht="22.5" spans="1:23">
      <c r="A9" s="8">
        <v>5</v>
      </c>
      <c r="B9" s="9" t="str">
        <f>VLOOKUP(D9:D144,Sheet2!C:D,2,0)</f>
        <v>31014650115671333</v>
      </c>
      <c r="C9" s="16" t="s">
        <v>306</v>
      </c>
      <c r="D9" s="167" t="s">
        <v>307</v>
      </c>
      <c r="E9" s="18" t="s">
        <v>2205</v>
      </c>
      <c r="F9" s="19">
        <v>0</v>
      </c>
      <c r="G9" s="135" t="s">
        <v>184</v>
      </c>
      <c r="H9" s="135">
        <v>44891</v>
      </c>
      <c r="I9" s="134">
        <v>44887</v>
      </c>
      <c r="J9" s="60">
        <v>362.84</v>
      </c>
      <c r="K9" s="61">
        <v>0</v>
      </c>
      <c r="L9" s="61"/>
      <c r="M9" s="61"/>
      <c r="N9" s="59">
        <f t="shared" si="3"/>
        <v>362.84</v>
      </c>
      <c r="O9" s="16" t="s">
        <v>306</v>
      </c>
      <c r="P9" s="71" t="s">
        <v>2208</v>
      </c>
      <c r="Q9" s="71" t="s">
        <v>308</v>
      </c>
      <c r="R9" s="73"/>
      <c r="S9" t="str">
        <f>VLOOKUP(D9:D144,Sheet2!C7:E376,3,FALSE)</f>
        <v>4.75</v>
      </c>
      <c r="T9">
        <f t="shared" si="0"/>
        <v>0</v>
      </c>
      <c r="U9">
        <v>93</v>
      </c>
      <c r="V9">
        <f t="shared" si="1"/>
        <v>0</v>
      </c>
      <c r="W9">
        <f t="shared" si="2"/>
        <v>0</v>
      </c>
    </row>
    <row r="10" ht="22.5" spans="1:23">
      <c r="A10" s="8">
        <v>6</v>
      </c>
      <c r="B10" s="9" t="str">
        <f>VLOOKUP(D10:D145,Sheet2!C:D,2,0)</f>
        <v>31014650115786286</v>
      </c>
      <c r="C10" s="16" t="s">
        <v>405</v>
      </c>
      <c r="D10" s="167" t="s">
        <v>406</v>
      </c>
      <c r="E10" s="18" t="s">
        <v>2209</v>
      </c>
      <c r="F10" s="19">
        <v>0</v>
      </c>
      <c r="G10" s="135" t="s">
        <v>356</v>
      </c>
      <c r="H10" s="135">
        <v>44892</v>
      </c>
      <c r="I10" s="134">
        <v>44887</v>
      </c>
      <c r="J10" s="60">
        <v>362.84</v>
      </c>
      <c r="K10" s="61">
        <v>0</v>
      </c>
      <c r="L10" s="61"/>
      <c r="M10" s="61"/>
      <c r="N10" s="59">
        <f t="shared" si="3"/>
        <v>362.84</v>
      </c>
      <c r="O10" s="16" t="s">
        <v>405</v>
      </c>
      <c r="P10" s="71" t="s">
        <v>2210</v>
      </c>
      <c r="Q10" s="71" t="s">
        <v>409</v>
      </c>
      <c r="R10" s="73"/>
      <c r="S10" t="str">
        <f>VLOOKUP(D10:D145,Sheet2!C8:E377,3,FALSE)</f>
        <v>4.75</v>
      </c>
      <c r="T10">
        <f t="shared" si="0"/>
        <v>0</v>
      </c>
      <c r="U10">
        <v>93</v>
      </c>
      <c r="V10">
        <f t="shared" si="1"/>
        <v>0</v>
      </c>
      <c r="W10">
        <f t="shared" si="2"/>
        <v>0</v>
      </c>
    </row>
    <row r="11" ht="22.5" spans="1:23">
      <c r="A11" s="8">
        <v>7</v>
      </c>
      <c r="B11" s="9" t="str">
        <f>VLOOKUP(D11:D146,Sheet2!C:D,2,0)</f>
        <v>31014650115818573</v>
      </c>
      <c r="C11" s="16" t="s">
        <v>477</v>
      </c>
      <c r="D11" s="167" t="s">
        <v>478</v>
      </c>
      <c r="E11" s="18" t="s">
        <v>2205</v>
      </c>
      <c r="F11" s="19">
        <v>0</v>
      </c>
      <c r="G11" s="135" t="s">
        <v>356</v>
      </c>
      <c r="H11" s="135">
        <v>44892</v>
      </c>
      <c r="I11" s="134">
        <v>44887</v>
      </c>
      <c r="J11" s="60">
        <v>362.84</v>
      </c>
      <c r="K11" s="61">
        <v>0</v>
      </c>
      <c r="L11" s="61"/>
      <c r="M11" s="61"/>
      <c r="N11" s="59">
        <f t="shared" si="3"/>
        <v>362.84</v>
      </c>
      <c r="O11" s="16" t="s">
        <v>477</v>
      </c>
      <c r="P11" s="168" t="s">
        <v>2211</v>
      </c>
      <c r="Q11" s="71" t="s">
        <v>480</v>
      </c>
      <c r="R11" s="73"/>
      <c r="S11" t="str">
        <f>VLOOKUP(D11:D146,Sheet2!C9:E378,3,FALSE)</f>
        <v>4.75</v>
      </c>
      <c r="T11">
        <f t="shared" si="0"/>
        <v>0</v>
      </c>
      <c r="U11">
        <v>93</v>
      </c>
      <c r="V11">
        <f t="shared" si="1"/>
        <v>0</v>
      </c>
      <c r="W11">
        <f t="shared" si="2"/>
        <v>0</v>
      </c>
    </row>
    <row r="12" ht="22.5" spans="1:23">
      <c r="A12" s="8">
        <v>8</v>
      </c>
      <c r="B12" s="9" t="str">
        <f>VLOOKUP(D12:D147,Sheet2!C:D,2,0)</f>
        <v>31014650115795202</v>
      </c>
      <c r="C12" s="16" t="s">
        <v>510</v>
      </c>
      <c r="D12" s="167" t="s">
        <v>511</v>
      </c>
      <c r="E12" s="18" t="s">
        <v>13</v>
      </c>
      <c r="F12" s="19">
        <v>0</v>
      </c>
      <c r="G12" s="135" t="s">
        <v>356</v>
      </c>
      <c r="H12" s="135">
        <v>44892</v>
      </c>
      <c r="I12" s="134">
        <v>44887</v>
      </c>
      <c r="J12" s="60">
        <v>362.84</v>
      </c>
      <c r="K12" s="61">
        <v>0</v>
      </c>
      <c r="L12" s="61"/>
      <c r="M12" s="61"/>
      <c r="N12" s="59">
        <f t="shared" si="3"/>
        <v>362.84</v>
      </c>
      <c r="O12" s="16" t="s">
        <v>510</v>
      </c>
      <c r="P12" s="168" t="s">
        <v>2212</v>
      </c>
      <c r="Q12" s="71" t="s">
        <v>514</v>
      </c>
      <c r="R12" s="73"/>
      <c r="S12" t="str">
        <f>VLOOKUP(D12:D147,Sheet2!C10:E379,3,FALSE)</f>
        <v>4.75</v>
      </c>
      <c r="T12">
        <f t="shared" si="0"/>
        <v>0</v>
      </c>
      <c r="U12">
        <v>93</v>
      </c>
      <c r="V12">
        <f t="shared" si="1"/>
        <v>0</v>
      </c>
      <c r="W12">
        <f t="shared" si="2"/>
        <v>0</v>
      </c>
    </row>
    <row r="13" ht="22.5" spans="1:23">
      <c r="A13" s="8">
        <v>9</v>
      </c>
      <c r="B13" s="9" t="str">
        <f>VLOOKUP(D13:D148,Sheet2!C:D,2,0)</f>
        <v>31014650163861134</v>
      </c>
      <c r="C13" s="16" t="s">
        <v>14</v>
      </c>
      <c r="D13" s="167" t="s">
        <v>916</v>
      </c>
      <c r="E13" s="18" t="s">
        <v>15</v>
      </c>
      <c r="F13" s="19">
        <v>50000</v>
      </c>
      <c r="G13" s="135">
        <v>44097</v>
      </c>
      <c r="H13" s="135">
        <v>45192</v>
      </c>
      <c r="I13" s="134">
        <v>44925</v>
      </c>
      <c r="J13" s="56">
        <v>561.88</v>
      </c>
      <c r="K13" s="59">
        <v>54.38</v>
      </c>
      <c r="L13" s="59"/>
      <c r="M13" s="59"/>
      <c r="N13" s="59">
        <f t="shared" si="3"/>
        <v>507.5</v>
      </c>
      <c r="O13" s="16" t="s">
        <v>14</v>
      </c>
      <c r="P13" s="168" t="s">
        <v>2213</v>
      </c>
      <c r="Q13" s="71" t="s">
        <v>919</v>
      </c>
      <c r="R13" s="73"/>
      <c r="S13" t="str">
        <f>VLOOKUP(D13:D148,Sheet2!C11:E380,3,FALSE)</f>
        <v>4.35</v>
      </c>
      <c r="T13">
        <f t="shared" si="0"/>
        <v>6.04166666666667</v>
      </c>
      <c r="U13">
        <v>93</v>
      </c>
      <c r="V13">
        <f t="shared" si="1"/>
        <v>561.875</v>
      </c>
      <c r="W13">
        <f t="shared" si="2"/>
        <v>561.88</v>
      </c>
    </row>
    <row r="14" ht="22.5" spans="1:23">
      <c r="A14" s="8">
        <v>10</v>
      </c>
      <c r="B14" s="9" t="str">
        <f>VLOOKUP(D14:D149,Sheet2!C:D,2,0)</f>
        <v>31014650163970164</v>
      </c>
      <c r="C14" s="16" t="s">
        <v>963</v>
      </c>
      <c r="D14" s="167" t="s">
        <v>964</v>
      </c>
      <c r="E14" s="18" t="s">
        <v>13</v>
      </c>
      <c r="F14" s="19">
        <v>50000</v>
      </c>
      <c r="G14" s="135">
        <v>44098</v>
      </c>
      <c r="H14" s="135">
        <v>45193</v>
      </c>
      <c r="I14" s="134">
        <v>44925</v>
      </c>
      <c r="J14" s="56">
        <v>561.88</v>
      </c>
      <c r="K14" s="59">
        <v>471.25</v>
      </c>
      <c r="L14" s="59">
        <v>90.63</v>
      </c>
      <c r="M14" s="59"/>
      <c r="N14" s="59">
        <f t="shared" si="3"/>
        <v>0</v>
      </c>
      <c r="O14" s="16" t="s">
        <v>963</v>
      </c>
      <c r="P14" s="71" t="s">
        <v>2214</v>
      </c>
      <c r="Q14" s="71">
        <v>13172570347</v>
      </c>
      <c r="R14" s="73"/>
      <c r="S14" t="str">
        <f>VLOOKUP(D14:D149,Sheet2!C12:E381,3,FALSE)</f>
        <v>4.35</v>
      </c>
      <c r="T14">
        <f t="shared" si="0"/>
        <v>6.04166666666667</v>
      </c>
      <c r="U14">
        <v>93</v>
      </c>
      <c r="V14">
        <f t="shared" si="1"/>
        <v>561.875</v>
      </c>
      <c r="W14">
        <f t="shared" si="2"/>
        <v>561.88</v>
      </c>
    </row>
    <row r="15" ht="22.5" spans="1:23">
      <c r="A15" s="8">
        <v>11</v>
      </c>
      <c r="B15" s="9" t="str">
        <f>VLOOKUP(D15:D150,Sheet2!C:D,2,0)</f>
        <v>31014650164026384</v>
      </c>
      <c r="C15" s="16" t="s">
        <v>1018</v>
      </c>
      <c r="D15" s="16" t="s">
        <v>1019</v>
      </c>
      <c r="E15" s="18" t="s">
        <v>13</v>
      </c>
      <c r="F15" s="19">
        <v>50000</v>
      </c>
      <c r="G15" s="135">
        <v>44098</v>
      </c>
      <c r="H15" s="135">
        <v>45193</v>
      </c>
      <c r="I15" s="134">
        <v>44925</v>
      </c>
      <c r="J15" s="56">
        <v>561.88</v>
      </c>
      <c r="K15" s="59">
        <v>90.63</v>
      </c>
      <c r="L15" s="59"/>
      <c r="M15" s="59"/>
      <c r="N15" s="59">
        <f t="shared" si="3"/>
        <v>471.25</v>
      </c>
      <c r="O15" s="16" t="s">
        <v>1018</v>
      </c>
      <c r="P15" s="168" t="s">
        <v>2215</v>
      </c>
      <c r="Q15" s="71" t="s">
        <v>1021</v>
      </c>
      <c r="R15" s="73"/>
      <c r="S15" t="str">
        <f>VLOOKUP(D15:D150,Sheet2!C13:E382,3,FALSE)</f>
        <v>4.35</v>
      </c>
      <c r="T15">
        <f t="shared" si="0"/>
        <v>6.04166666666667</v>
      </c>
      <c r="U15">
        <v>93</v>
      </c>
      <c r="V15">
        <f t="shared" si="1"/>
        <v>561.875</v>
      </c>
      <c r="W15">
        <f t="shared" si="2"/>
        <v>561.88</v>
      </c>
    </row>
    <row r="16" ht="22.5" spans="1:23">
      <c r="A16" s="8">
        <v>12</v>
      </c>
      <c r="B16" s="9" t="str">
        <f>VLOOKUP(D16:D151,Sheet2!C:D,2,0)</f>
        <v>31014650167110897</v>
      </c>
      <c r="C16" s="16" t="s">
        <v>1195</v>
      </c>
      <c r="D16" s="16" t="s">
        <v>1196</v>
      </c>
      <c r="E16" s="18" t="s">
        <v>15</v>
      </c>
      <c r="F16" s="19">
        <v>50000</v>
      </c>
      <c r="G16" s="135">
        <v>44116</v>
      </c>
      <c r="H16" s="135">
        <v>45211</v>
      </c>
      <c r="I16" s="134">
        <v>44925</v>
      </c>
      <c r="J16" s="56">
        <v>561.88</v>
      </c>
      <c r="K16" s="59">
        <v>471.26</v>
      </c>
      <c r="L16" s="59">
        <v>90.63</v>
      </c>
      <c r="M16" s="59"/>
      <c r="N16" s="59">
        <f t="shared" si="3"/>
        <v>-0.00999999999999091</v>
      </c>
      <c r="O16" s="16" t="s">
        <v>1195</v>
      </c>
      <c r="P16" s="71" t="s">
        <v>2216</v>
      </c>
      <c r="Q16" s="71" t="s">
        <v>1197</v>
      </c>
      <c r="R16" s="73"/>
      <c r="S16" t="str">
        <f>VLOOKUP(D16:D151,Sheet2!C14:E383,3,FALSE)</f>
        <v>4.35</v>
      </c>
      <c r="T16">
        <f t="shared" si="0"/>
        <v>6.04166666666667</v>
      </c>
      <c r="U16">
        <v>93</v>
      </c>
      <c r="V16">
        <f t="shared" si="1"/>
        <v>561.875</v>
      </c>
      <c r="W16">
        <f t="shared" si="2"/>
        <v>561.88</v>
      </c>
    </row>
    <row r="17" ht="22.5" spans="1:23">
      <c r="A17" s="8">
        <v>13</v>
      </c>
      <c r="B17" s="9" t="str">
        <f>VLOOKUP(D17:D152,Sheet2!C:D,2,0)</f>
        <v>31014650167118864</v>
      </c>
      <c r="C17" s="16" t="s">
        <v>1121</v>
      </c>
      <c r="D17" s="16" t="s">
        <v>1122</v>
      </c>
      <c r="E17" s="18" t="s">
        <v>2217</v>
      </c>
      <c r="F17" s="19">
        <v>50000</v>
      </c>
      <c r="G17" s="135">
        <v>44116</v>
      </c>
      <c r="H17" s="135">
        <v>45211</v>
      </c>
      <c r="I17" s="134">
        <v>44925</v>
      </c>
      <c r="J17" s="56">
        <v>561.88</v>
      </c>
      <c r="K17" s="59">
        <v>471.25</v>
      </c>
      <c r="L17" s="59">
        <v>90.63</v>
      </c>
      <c r="M17" s="59"/>
      <c r="N17" s="59">
        <f t="shared" si="3"/>
        <v>0</v>
      </c>
      <c r="O17" s="16" t="s">
        <v>1121</v>
      </c>
      <c r="P17" s="168" t="s">
        <v>2218</v>
      </c>
      <c r="Q17" s="71" t="s">
        <v>1127</v>
      </c>
      <c r="R17" s="73"/>
      <c r="S17" t="str">
        <f>VLOOKUP(D17:D152,Sheet2!C15:E384,3,FALSE)</f>
        <v>4.35</v>
      </c>
      <c r="T17">
        <f t="shared" si="0"/>
        <v>6.04166666666667</v>
      </c>
      <c r="U17">
        <v>93</v>
      </c>
      <c r="V17">
        <f t="shared" si="1"/>
        <v>561.875</v>
      </c>
      <c r="W17">
        <f t="shared" si="2"/>
        <v>561.88</v>
      </c>
    </row>
    <row r="18" ht="22.5" spans="1:23">
      <c r="A18" s="8">
        <v>14</v>
      </c>
      <c r="B18" s="9" t="str">
        <f>VLOOKUP(D18:D153,Sheet2!C:D,2,0)</f>
        <v>31014650167125316</v>
      </c>
      <c r="C18" s="16" t="s">
        <v>1191</v>
      </c>
      <c r="D18" s="16" t="s">
        <v>1192</v>
      </c>
      <c r="E18" s="18" t="s">
        <v>2217</v>
      </c>
      <c r="F18" s="19">
        <v>50000</v>
      </c>
      <c r="G18" s="135">
        <v>44116</v>
      </c>
      <c r="H18" s="135">
        <v>45211</v>
      </c>
      <c r="I18" s="134">
        <v>44925</v>
      </c>
      <c r="J18" s="56">
        <v>561.88</v>
      </c>
      <c r="K18" s="59">
        <v>90.63</v>
      </c>
      <c r="L18" s="59"/>
      <c r="M18" s="59"/>
      <c r="N18" s="59">
        <f t="shared" si="3"/>
        <v>471.25</v>
      </c>
      <c r="O18" s="16" t="s">
        <v>1191</v>
      </c>
      <c r="P18" s="71" t="s">
        <v>2219</v>
      </c>
      <c r="Q18" s="71" t="s">
        <v>1193</v>
      </c>
      <c r="R18" s="73"/>
      <c r="S18" t="str">
        <f>VLOOKUP(D18:D153,Sheet2!C16:E385,3,FALSE)</f>
        <v>4.35</v>
      </c>
      <c r="T18">
        <f t="shared" si="0"/>
        <v>6.04166666666667</v>
      </c>
      <c r="U18">
        <v>93</v>
      </c>
      <c r="V18">
        <f t="shared" si="1"/>
        <v>561.875</v>
      </c>
      <c r="W18">
        <f t="shared" si="2"/>
        <v>561.88</v>
      </c>
    </row>
    <row r="19" ht="22.5" spans="1:23">
      <c r="A19" s="8">
        <v>15</v>
      </c>
      <c r="B19" s="9" t="str">
        <f>VLOOKUP(D19:D154,Sheet2!C:D,2,0)</f>
        <v>31014650167155828</v>
      </c>
      <c r="C19" s="16" t="s">
        <v>1169</v>
      </c>
      <c r="D19" s="16" t="s">
        <v>1170</v>
      </c>
      <c r="E19" s="18" t="s">
        <v>13</v>
      </c>
      <c r="F19" s="19">
        <v>50000</v>
      </c>
      <c r="G19" s="135">
        <v>44116</v>
      </c>
      <c r="H19" s="135">
        <v>45211</v>
      </c>
      <c r="I19" s="134">
        <v>44925</v>
      </c>
      <c r="J19" s="56">
        <v>561.88</v>
      </c>
      <c r="K19" s="59">
        <v>471.25</v>
      </c>
      <c r="L19" s="59">
        <v>90.63</v>
      </c>
      <c r="M19" s="59"/>
      <c r="N19" s="59">
        <f t="shared" si="3"/>
        <v>0</v>
      </c>
      <c r="O19" s="16" t="s">
        <v>1169</v>
      </c>
      <c r="P19" s="168" t="s">
        <v>2220</v>
      </c>
      <c r="Q19" s="71" t="s">
        <v>1172</v>
      </c>
      <c r="R19" s="73"/>
      <c r="S19" t="str">
        <f>VLOOKUP(D19:D154,Sheet2!C17:E386,3,FALSE)</f>
        <v>4.35</v>
      </c>
      <c r="T19">
        <f t="shared" si="0"/>
        <v>6.04166666666667</v>
      </c>
      <c r="U19">
        <v>93</v>
      </c>
      <c r="V19">
        <f t="shared" si="1"/>
        <v>561.875</v>
      </c>
      <c r="W19">
        <f t="shared" si="2"/>
        <v>561.88</v>
      </c>
    </row>
    <row r="20" ht="22.5" spans="1:23">
      <c r="A20" s="8">
        <v>16</v>
      </c>
      <c r="B20" s="9" t="str">
        <f>VLOOKUP(D20:D155,Sheet2!C:D,2,0)</f>
        <v>31014650167162278</v>
      </c>
      <c r="C20" s="16" t="s">
        <v>1130</v>
      </c>
      <c r="D20" s="16" t="s">
        <v>1131</v>
      </c>
      <c r="E20" s="18" t="s">
        <v>13</v>
      </c>
      <c r="F20" s="19">
        <v>50000</v>
      </c>
      <c r="G20" s="135">
        <v>44116</v>
      </c>
      <c r="H20" s="135">
        <v>45211</v>
      </c>
      <c r="I20" s="134">
        <v>44925</v>
      </c>
      <c r="J20" s="56">
        <v>561.88</v>
      </c>
      <c r="K20" s="59">
        <v>471.25</v>
      </c>
      <c r="L20" s="59">
        <v>90.63</v>
      </c>
      <c r="M20" s="59"/>
      <c r="N20" s="59">
        <f t="shared" si="3"/>
        <v>0</v>
      </c>
      <c r="O20" s="16" t="s">
        <v>1130</v>
      </c>
      <c r="P20" s="168" t="s">
        <v>2221</v>
      </c>
      <c r="Q20" s="71" t="s">
        <v>1133</v>
      </c>
      <c r="R20" s="73"/>
      <c r="S20" t="str">
        <f>VLOOKUP(D20:D155,Sheet2!C18:E387,3,FALSE)</f>
        <v>4.35</v>
      </c>
      <c r="T20">
        <f t="shared" si="0"/>
        <v>6.04166666666667</v>
      </c>
      <c r="U20">
        <v>93</v>
      </c>
      <c r="V20">
        <f t="shared" si="1"/>
        <v>561.875</v>
      </c>
      <c r="W20">
        <f t="shared" si="2"/>
        <v>561.88</v>
      </c>
    </row>
    <row r="21" ht="22.5" spans="1:23">
      <c r="A21" s="8">
        <v>17</v>
      </c>
      <c r="B21" s="9" t="str">
        <f>VLOOKUP(D21:D156,Sheet2!C:D,2,0)</f>
        <v>31014650167186426</v>
      </c>
      <c r="C21" s="16" t="s">
        <v>1135</v>
      </c>
      <c r="D21" s="16" t="s">
        <v>1136</v>
      </c>
      <c r="E21" s="18" t="s">
        <v>13</v>
      </c>
      <c r="F21" s="19">
        <v>50000</v>
      </c>
      <c r="G21" s="135">
        <v>44116</v>
      </c>
      <c r="H21" s="135">
        <v>45211</v>
      </c>
      <c r="I21" s="134">
        <v>44925</v>
      </c>
      <c r="J21" s="56">
        <v>561.88</v>
      </c>
      <c r="K21" s="59">
        <v>477.29</v>
      </c>
      <c r="L21" s="59"/>
      <c r="M21" s="59"/>
      <c r="N21" s="59">
        <f t="shared" si="3"/>
        <v>84.59</v>
      </c>
      <c r="O21" s="16" t="s">
        <v>1135</v>
      </c>
      <c r="P21" s="168" t="s">
        <v>2222</v>
      </c>
      <c r="Q21" s="71" t="s">
        <v>1138</v>
      </c>
      <c r="R21" s="73"/>
      <c r="S21" t="str">
        <f>VLOOKUP(D21:D156,Sheet2!C19:E388,3,FALSE)</f>
        <v>4.35</v>
      </c>
      <c r="T21">
        <f t="shared" si="0"/>
        <v>6.04166666666667</v>
      </c>
      <c r="U21">
        <v>93</v>
      </c>
      <c r="V21">
        <f t="shared" si="1"/>
        <v>561.875</v>
      </c>
      <c r="W21">
        <f t="shared" si="2"/>
        <v>561.88</v>
      </c>
    </row>
    <row r="22" ht="22.5" spans="1:23">
      <c r="A22" s="8">
        <v>18</v>
      </c>
      <c r="B22" s="9" t="str">
        <f>VLOOKUP(D22:D157,Sheet2!C:D,2,0)</f>
        <v>31014650167203410</v>
      </c>
      <c r="C22" s="16" t="s">
        <v>1160</v>
      </c>
      <c r="D22" s="16" t="s">
        <v>1161</v>
      </c>
      <c r="E22" s="18" t="s">
        <v>2201</v>
      </c>
      <c r="F22" s="19">
        <v>50000</v>
      </c>
      <c r="G22" s="135">
        <v>44116</v>
      </c>
      <c r="H22" s="135">
        <v>45211</v>
      </c>
      <c r="I22" s="134">
        <v>44925</v>
      </c>
      <c r="J22" s="56">
        <v>561.88</v>
      </c>
      <c r="K22" s="59">
        <v>84.58</v>
      </c>
      <c r="L22" s="59">
        <v>477.29</v>
      </c>
      <c r="M22" s="59"/>
      <c r="N22" s="59">
        <f t="shared" si="3"/>
        <v>0.00999999999999091</v>
      </c>
      <c r="O22" s="16" t="s">
        <v>1160</v>
      </c>
      <c r="P22" s="71" t="s">
        <v>2223</v>
      </c>
      <c r="Q22" s="71" t="s">
        <v>1163</v>
      </c>
      <c r="R22" s="73"/>
      <c r="S22" t="str">
        <f>VLOOKUP(D22:D157,Sheet2!C20:E389,3,FALSE)</f>
        <v>4.35</v>
      </c>
      <c r="T22">
        <f t="shared" si="0"/>
        <v>6.04166666666667</v>
      </c>
      <c r="U22">
        <v>93</v>
      </c>
      <c r="V22">
        <f t="shared" si="1"/>
        <v>561.875</v>
      </c>
      <c r="W22">
        <f t="shared" si="2"/>
        <v>561.88</v>
      </c>
    </row>
    <row r="23" ht="22.5" spans="1:23">
      <c r="A23" s="8">
        <v>19</v>
      </c>
      <c r="B23" s="9" t="str">
        <f>VLOOKUP(D23:D158,Sheet2!C:D,2,0)</f>
        <v>31014650205709127</v>
      </c>
      <c r="C23" s="10" t="s">
        <v>1501</v>
      </c>
      <c r="D23" s="10" t="s">
        <v>1502</v>
      </c>
      <c r="E23" s="12" t="s">
        <v>2201</v>
      </c>
      <c r="F23" s="21">
        <v>20000</v>
      </c>
      <c r="G23" s="134">
        <v>44306</v>
      </c>
      <c r="H23" s="134">
        <v>45402</v>
      </c>
      <c r="I23" s="134">
        <v>44925</v>
      </c>
      <c r="J23" s="56">
        <v>224.75</v>
      </c>
      <c r="K23" s="59">
        <v>188.33</v>
      </c>
      <c r="L23" s="59">
        <v>36.25</v>
      </c>
      <c r="M23" s="59"/>
      <c r="N23" s="59">
        <f t="shared" si="3"/>
        <v>0.169999999999987</v>
      </c>
      <c r="O23" s="10" t="s">
        <v>1501</v>
      </c>
      <c r="P23" s="71" t="s">
        <v>2224</v>
      </c>
      <c r="Q23" s="71" t="s">
        <v>1507</v>
      </c>
      <c r="R23" s="73"/>
      <c r="S23" t="str">
        <f>VLOOKUP(D23:D158,Sheet2!C21:E390,3,FALSE)</f>
        <v>4.35</v>
      </c>
      <c r="T23">
        <f t="shared" si="0"/>
        <v>2.41666666666667</v>
      </c>
      <c r="U23">
        <v>93</v>
      </c>
      <c r="V23">
        <f t="shared" si="1"/>
        <v>224.75</v>
      </c>
      <c r="W23">
        <f t="shared" si="2"/>
        <v>224.75</v>
      </c>
    </row>
    <row r="24" ht="22.5" spans="1:23">
      <c r="A24" s="8">
        <v>20</v>
      </c>
      <c r="B24" s="9" t="str">
        <f>VLOOKUP(D24:D159,Sheet2!C:D,2,0)</f>
        <v>31014650211316152</v>
      </c>
      <c r="C24" s="10" t="s">
        <v>1518</v>
      </c>
      <c r="D24" s="10" t="s">
        <v>1519</v>
      </c>
      <c r="E24" s="12" t="s">
        <v>2205</v>
      </c>
      <c r="F24" s="21">
        <v>20000</v>
      </c>
      <c r="G24" s="134">
        <v>44331</v>
      </c>
      <c r="H24" s="134">
        <v>45426</v>
      </c>
      <c r="I24" s="134">
        <v>44925</v>
      </c>
      <c r="J24" s="56">
        <v>224.75</v>
      </c>
      <c r="K24" s="59">
        <v>24.17</v>
      </c>
      <c r="L24" s="59"/>
      <c r="M24" s="59"/>
      <c r="N24" s="59">
        <f t="shared" si="3"/>
        <v>200.58</v>
      </c>
      <c r="O24" s="10" t="s">
        <v>1518</v>
      </c>
      <c r="P24" s="71" t="s">
        <v>2225</v>
      </c>
      <c r="Q24" s="71" t="s">
        <v>1524</v>
      </c>
      <c r="R24" s="73"/>
      <c r="S24" t="str">
        <f>VLOOKUP(D24:D159,Sheet2!C22:E391,3,FALSE)</f>
        <v>4.35</v>
      </c>
      <c r="T24">
        <f t="shared" si="0"/>
        <v>2.41666666666667</v>
      </c>
      <c r="U24">
        <v>93</v>
      </c>
      <c r="V24">
        <f t="shared" si="1"/>
        <v>224.75</v>
      </c>
      <c r="W24">
        <f t="shared" si="2"/>
        <v>224.75</v>
      </c>
    </row>
    <row r="25" ht="22.5" spans="1:23">
      <c r="A25" s="8">
        <v>21</v>
      </c>
      <c r="B25" s="9" t="str">
        <f>VLOOKUP(D25:D160,Sheet2!C:D,2,0)</f>
        <v>31014650217736181</v>
      </c>
      <c r="C25" s="10" t="s">
        <v>1527</v>
      </c>
      <c r="D25" s="10" t="s">
        <v>1528</v>
      </c>
      <c r="E25" s="12" t="s">
        <v>2209</v>
      </c>
      <c r="F25" s="21">
        <v>50000</v>
      </c>
      <c r="G25" s="134">
        <v>44358</v>
      </c>
      <c r="H25" s="134">
        <v>45454</v>
      </c>
      <c r="I25" s="134">
        <v>44925</v>
      </c>
      <c r="J25" s="56">
        <v>561.88</v>
      </c>
      <c r="K25" s="59">
        <v>90.63</v>
      </c>
      <c r="L25" s="59"/>
      <c r="M25" s="59"/>
      <c r="N25" s="59">
        <f t="shared" si="3"/>
        <v>471.25</v>
      </c>
      <c r="O25" s="10" t="s">
        <v>1527</v>
      </c>
      <c r="P25" s="71" t="s">
        <v>2226</v>
      </c>
      <c r="Q25" s="71">
        <v>15111003525</v>
      </c>
      <c r="R25" s="73"/>
      <c r="S25" t="str">
        <f>VLOOKUP(D25:D160,Sheet2!C23:E392,3,FALSE)</f>
        <v>4.35</v>
      </c>
      <c r="T25">
        <f t="shared" si="0"/>
        <v>6.04166666666667</v>
      </c>
      <c r="U25">
        <v>93</v>
      </c>
      <c r="V25">
        <f t="shared" si="1"/>
        <v>561.875</v>
      </c>
      <c r="W25">
        <f t="shared" si="2"/>
        <v>561.88</v>
      </c>
    </row>
    <row r="26" ht="22.5" spans="1:23">
      <c r="A26" s="8">
        <v>22</v>
      </c>
      <c r="B26" s="9" t="str">
        <f>VLOOKUP(D26:D161,Sheet2!C:D,2,0)</f>
        <v>31014650258033826</v>
      </c>
      <c r="C26" s="10" t="s">
        <v>1551</v>
      </c>
      <c r="D26" s="10" t="s">
        <v>1552</v>
      </c>
      <c r="E26" s="12" t="s">
        <v>2217</v>
      </c>
      <c r="F26" s="21">
        <v>50000</v>
      </c>
      <c r="G26" s="134">
        <v>44518</v>
      </c>
      <c r="H26" s="134">
        <v>45614</v>
      </c>
      <c r="I26" s="134">
        <v>44925</v>
      </c>
      <c r="J26" s="56">
        <v>561.88</v>
      </c>
      <c r="K26" s="59">
        <v>271.88</v>
      </c>
      <c r="L26" s="59"/>
      <c r="M26" s="59"/>
      <c r="N26" s="59">
        <f t="shared" si="3"/>
        <v>290</v>
      </c>
      <c r="O26" s="10" t="s">
        <v>1551</v>
      </c>
      <c r="P26" s="169" t="s">
        <v>2227</v>
      </c>
      <c r="Q26" s="71">
        <v>18174582315</v>
      </c>
      <c r="R26" s="73"/>
      <c r="S26" t="str">
        <f>VLOOKUP(D26:D161,Sheet2!C24:E393,3,FALSE)</f>
        <v>4.35</v>
      </c>
      <c r="T26">
        <f t="shared" si="0"/>
        <v>6.04166666666667</v>
      </c>
      <c r="U26">
        <v>93</v>
      </c>
      <c r="V26">
        <f t="shared" si="1"/>
        <v>561.875</v>
      </c>
      <c r="W26">
        <f t="shared" si="2"/>
        <v>561.88</v>
      </c>
    </row>
    <row r="27" ht="22.5" spans="1:23">
      <c r="A27" s="8">
        <v>23</v>
      </c>
      <c r="B27" s="9" t="str">
        <f>VLOOKUP(D27:D162,Sheet2!C:D,2,0)</f>
        <v>31014650258074320</v>
      </c>
      <c r="C27" s="10" t="s">
        <v>1569</v>
      </c>
      <c r="D27" s="10" t="s">
        <v>1570</v>
      </c>
      <c r="E27" s="12" t="s">
        <v>2201</v>
      </c>
      <c r="F27" s="21">
        <v>50000</v>
      </c>
      <c r="G27" s="134">
        <v>44518</v>
      </c>
      <c r="H27" s="134">
        <v>45614</v>
      </c>
      <c r="I27" s="134">
        <v>44925</v>
      </c>
      <c r="J27" s="56">
        <v>561.88</v>
      </c>
      <c r="K27" s="59">
        <v>271.88</v>
      </c>
      <c r="L27" s="59"/>
      <c r="M27" s="59"/>
      <c r="N27" s="59">
        <f t="shared" si="3"/>
        <v>290</v>
      </c>
      <c r="O27" s="10" t="s">
        <v>1569</v>
      </c>
      <c r="P27" s="169" t="s">
        <v>2228</v>
      </c>
      <c r="Q27" s="71">
        <v>18174554853</v>
      </c>
      <c r="R27" s="73"/>
      <c r="S27" t="str">
        <f>VLOOKUP(D27:D162,Sheet2!C25:E394,3,FALSE)</f>
        <v>4.35</v>
      </c>
      <c r="T27">
        <f t="shared" si="0"/>
        <v>6.04166666666667</v>
      </c>
      <c r="U27">
        <v>93</v>
      </c>
      <c r="V27">
        <f t="shared" si="1"/>
        <v>561.875</v>
      </c>
      <c r="W27">
        <f t="shared" si="2"/>
        <v>561.88</v>
      </c>
    </row>
    <row r="28" ht="22.5" spans="1:23">
      <c r="A28" s="8">
        <v>24</v>
      </c>
      <c r="B28" s="9" t="str">
        <f>VLOOKUP(D28:D163,Sheet2!C:D,2,0)</f>
        <v>31014650258131041</v>
      </c>
      <c r="C28" s="10" t="s">
        <v>1558</v>
      </c>
      <c r="D28" s="10" t="s">
        <v>1559</v>
      </c>
      <c r="E28" s="12" t="s">
        <v>13</v>
      </c>
      <c r="F28" s="21">
        <v>50000</v>
      </c>
      <c r="G28" s="134">
        <v>44518</v>
      </c>
      <c r="H28" s="134">
        <v>45614</v>
      </c>
      <c r="I28" s="134">
        <v>44925</v>
      </c>
      <c r="J28" s="56">
        <v>561.88</v>
      </c>
      <c r="K28" s="59">
        <v>271.88</v>
      </c>
      <c r="L28" s="59"/>
      <c r="M28" s="59"/>
      <c r="N28" s="59">
        <f t="shared" si="3"/>
        <v>290</v>
      </c>
      <c r="O28" s="10" t="s">
        <v>1558</v>
      </c>
      <c r="P28" s="169" t="s">
        <v>2229</v>
      </c>
      <c r="Q28" s="71">
        <v>17858655070</v>
      </c>
      <c r="R28" s="73"/>
      <c r="S28" t="str">
        <f>VLOOKUP(D28:D163,Sheet2!C26:E395,3,FALSE)</f>
        <v>4.35</v>
      </c>
      <c r="T28">
        <f t="shared" si="0"/>
        <v>6.04166666666667</v>
      </c>
      <c r="U28">
        <v>93</v>
      </c>
      <c r="V28">
        <f t="shared" si="1"/>
        <v>561.875</v>
      </c>
      <c r="W28">
        <f t="shared" si="2"/>
        <v>561.88</v>
      </c>
    </row>
    <row r="29" s="79" customFormat="1" ht="22.5" spans="1:28">
      <c r="A29" s="8">
        <v>25</v>
      </c>
      <c r="B29" s="29" t="str">
        <f>VLOOKUP(D29:D164,Sheet2!C:D,2,0)</f>
        <v>31014650356543644</v>
      </c>
      <c r="C29" s="30" t="s">
        <v>2013</v>
      </c>
      <c r="D29" s="31" t="s">
        <v>2014</v>
      </c>
      <c r="E29" s="30" t="s">
        <v>13</v>
      </c>
      <c r="F29" s="32">
        <v>50000</v>
      </c>
      <c r="G29" s="136" t="s">
        <v>2015</v>
      </c>
      <c r="H29" s="81" t="s">
        <v>2016</v>
      </c>
      <c r="I29" s="139">
        <v>44925</v>
      </c>
      <c r="J29" s="67">
        <v>516.67</v>
      </c>
      <c r="K29" s="68">
        <v>344.44</v>
      </c>
      <c r="L29" s="68"/>
      <c r="M29" s="68"/>
      <c r="N29" s="68">
        <f t="shared" si="3"/>
        <v>172.23</v>
      </c>
      <c r="O29" s="30" t="s">
        <v>2013</v>
      </c>
      <c r="P29" s="80"/>
      <c r="Q29" s="81" t="s">
        <v>2018</v>
      </c>
      <c r="R29" s="82"/>
      <c r="S29" s="79" t="str">
        <f>VLOOKUP(D29:D164,Sheet2!C27:E396,3,FALSE)</f>
        <v>4</v>
      </c>
      <c r="T29" s="79">
        <f t="shared" si="0"/>
        <v>5.55555555555556</v>
      </c>
      <c r="U29" s="79">
        <v>93</v>
      </c>
      <c r="V29" s="79">
        <f t="shared" si="1"/>
        <v>516.666666666667</v>
      </c>
      <c r="W29" s="79">
        <f t="shared" si="2"/>
        <v>516.67</v>
      </c>
      <c r="X29" s="79">
        <f>I29-G29</f>
        <v>62</v>
      </c>
      <c r="Y29" s="79">
        <f>T29*X29</f>
        <v>344.444444444444</v>
      </c>
      <c r="Z29" s="79">
        <f>ROUND(Y29:Y140,2)</f>
        <v>344.44</v>
      </c>
      <c r="AA29" s="79">
        <f>J29-Z29</f>
        <v>172.23</v>
      </c>
      <c r="AB29" s="79">
        <f>U29-X29</f>
        <v>31</v>
      </c>
    </row>
    <row r="30" s="79" customFormat="1" ht="22.5" spans="1:28">
      <c r="A30" s="8">
        <v>26</v>
      </c>
      <c r="B30" s="29" t="str">
        <f>VLOOKUP(D30:D165,Sheet2!C:D,2,0)</f>
        <v>31014650356802066</v>
      </c>
      <c r="C30" s="30" t="s">
        <v>2068</v>
      </c>
      <c r="D30" s="31" t="s">
        <v>2069</v>
      </c>
      <c r="E30" s="30" t="s">
        <v>13</v>
      </c>
      <c r="F30" s="32">
        <v>50000</v>
      </c>
      <c r="G30" s="136" t="s">
        <v>2057</v>
      </c>
      <c r="H30" s="81" t="s">
        <v>2058</v>
      </c>
      <c r="I30" s="139">
        <v>44925</v>
      </c>
      <c r="J30" s="67">
        <v>516.67</v>
      </c>
      <c r="K30" s="68">
        <v>338.89</v>
      </c>
      <c r="L30" s="68"/>
      <c r="M30" s="68"/>
      <c r="N30" s="68">
        <f t="shared" si="3"/>
        <v>177.78</v>
      </c>
      <c r="O30" s="30" t="s">
        <v>2068</v>
      </c>
      <c r="P30" s="80"/>
      <c r="Q30" s="81" t="s">
        <v>2071</v>
      </c>
      <c r="R30" s="82"/>
      <c r="S30" s="79" t="str">
        <f>VLOOKUP(D30:D165,Sheet2!C28:E397,3,FALSE)</f>
        <v>4</v>
      </c>
      <c r="T30" s="79">
        <f t="shared" si="0"/>
        <v>5.55555555555556</v>
      </c>
      <c r="U30" s="79">
        <v>93</v>
      </c>
      <c r="V30" s="79">
        <f t="shared" si="1"/>
        <v>516.666666666667</v>
      </c>
      <c r="W30" s="79">
        <f t="shared" si="2"/>
        <v>516.67</v>
      </c>
      <c r="X30" s="79">
        <f>I30-G30</f>
        <v>61</v>
      </c>
      <c r="Y30" s="79">
        <f>T30*X30</f>
        <v>338.888888888889</v>
      </c>
      <c r="Z30" s="79">
        <f>ROUND(Y30:Y141,2)</f>
        <v>338.89</v>
      </c>
      <c r="AA30" s="79">
        <f>J30-Z30</f>
        <v>177.78</v>
      </c>
      <c r="AB30" s="79">
        <f>U30-X30</f>
        <v>32</v>
      </c>
    </row>
    <row r="31" s="79" customFormat="1" ht="22.5" spans="1:28">
      <c r="A31" s="8">
        <v>27</v>
      </c>
      <c r="B31" s="29" t="str">
        <f>VLOOKUP(D31:D166,Sheet2!C:D,2,0)</f>
        <v>31014650356963205</v>
      </c>
      <c r="C31" s="30" t="s">
        <v>2178</v>
      </c>
      <c r="D31" s="31" t="s">
        <v>2179</v>
      </c>
      <c r="E31" s="30" t="s">
        <v>2205</v>
      </c>
      <c r="F31" s="32">
        <v>50000</v>
      </c>
      <c r="G31" s="136" t="s">
        <v>2119</v>
      </c>
      <c r="H31" s="81" t="s">
        <v>2120</v>
      </c>
      <c r="I31" s="139">
        <v>44925</v>
      </c>
      <c r="J31" s="67">
        <v>516.67</v>
      </c>
      <c r="K31" s="68">
        <v>333.33</v>
      </c>
      <c r="L31" s="68"/>
      <c r="M31" s="68"/>
      <c r="N31" s="68">
        <f t="shared" si="3"/>
        <v>183.34</v>
      </c>
      <c r="O31" s="30" t="s">
        <v>2178</v>
      </c>
      <c r="P31" s="80"/>
      <c r="Q31" s="81" t="s">
        <v>2180</v>
      </c>
      <c r="R31" s="82"/>
      <c r="S31" s="79" t="str">
        <f>VLOOKUP(D31:D166,Sheet2!C29:E398,3,FALSE)</f>
        <v>4</v>
      </c>
      <c r="T31" s="79">
        <f t="shared" si="0"/>
        <v>5.55555555555556</v>
      </c>
      <c r="U31" s="79">
        <v>93</v>
      </c>
      <c r="V31" s="79">
        <f t="shared" si="1"/>
        <v>516.666666666667</v>
      </c>
      <c r="W31" s="79">
        <f t="shared" si="2"/>
        <v>516.67</v>
      </c>
      <c r="X31" s="79">
        <f>I31-G31</f>
        <v>60</v>
      </c>
      <c r="Y31" s="79">
        <f>T31*X31</f>
        <v>333.333333333333</v>
      </c>
      <c r="Z31" s="79">
        <f>ROUND(Y31:Y142,2)</f>
        <v>333.33</v>
      </c>
      <c r="AA31" s="79">
        <f>J31-Z31</f>
        <v>183.34</v>
      </c>
      <c r="AB31" s="79">
        <f>U31-X31</f>
        <v>33</v>
      </c>
    </row>
    <row r="32" s="79" customFormat="1" ht="22.5" spans="1:28">
      <c r="A32" s="8">
        <v>28</v>
      </c>
      <c r="B32" s="29" t="str">
        <f>VLOOKUP(D32:D167,Sheet2!C:D,2,0)</f>
        <v>31014650356946961</v>
      </c>
      <c r="C32" s="30" t="s">
        <v>2137</v>
      </c>
      <c r="D32" s="31" t="s">
        <v>2138</v>
      </c>
      <c r="E32" s="30" t="s">
        <v>2217</v>
      </c>
      <c r="F32" s="32">
        <v>50000</v>
      </c>
      <c r="G32" s="136" t="s">
        <v>2119</v>
      </c>
      <c r="H32" s="81" t="s">
        <v>2120</v>
      </c>
      <c r="I32" s="139">
        <v>44925</v>
      </c>
      <c r="J32" s="67">
        <v>516.67</v>
      </c>
      <c r="K32" s="68">
        <v>333.33</v>
      </c>
      <c r="L32" s="68"/>
      <c r="M32" s="68"/>
      <c r="N32" s="68">
        <f t="shared" si="3"/>
        <v>183.34</v>
      </c>
      <c r="O32" s="30" t="s">
        <v>2137</v>
      </c>
      <c r="P32" s="80"/>
      <c r="Q32" s="81" t="s">
        <v>2139</v>
      </c>
      <c r="R32" s="82"/>
      <c r="S32" s="79" t="str">
        <f>VLOOKUP(D32:D167,Sheet2!C30:E399,3,FALSE)</f>
        <v>4</v>
      </c>
      <c r="T32" s="79">
        <f t="shared" si="0"/>
        <v>5.55555555555556</v>
      </c>
      <c r="U32" s="79">
        <v>93</v>
      </c>
      <c r="V32" s="79">
        <f t="shared" si="1"/>
        <v>516.666666666667</v>
      </c>
      <c r="W32" s="79">
        <f t="shared" si="2"/>
        <v>516.67</v>
      </c>
      <c r="X32" s="79">
        <f>I32-G32</f>
        <v>60</v>
      </c>
      <c r="Y32" s="79">
        <f>T32*X32</f>
        <v>333.333333333333</v>
      </c>
      <c r="Z32" s="79">
        <f>ROUND(Y32:Y143,2)</f>
        <v>333.33</v>
      </c>
      <c r="AA32" s="79">
        <f>J32-Z32</f>
        <v>183.34</v>
      </c>
      <c r="AB32" s="79">
        <f>U32-X32</f>
        <v>33</v>
      </c>
    </row>
    <row r="33" s="79" customFormat="1" ht="22.5" spans="1:28">
      <c r="A33" s="8">
        <v>29</v>
      </c>
      <c r="B33" s="29" t="str">
        <f>VLOOKUP(D33:D168,Sheet2!C:D,2,0)</f>
        <v>31014650358463223</v>
      </c>
      <c r="C33" s="35" t="s">
        <v>1510</v>
      </c>
      <c r="D33" s="35" t="s">
        <v>1511</v>
      </c>
      <c r="E33" s="35" t="s">
        <v>2201</v>
      </c>
      <c r="F33" s="36">
        <v>30000</v>
      </c>
      <c r="G33" s="35" t="s">
        <v>1513</v>
      </c>
      <c r="H33" s="35" t="s">
        <v>1514</v>
      </c>
      <c r="I33" s="139">
        <v>44925</v>
      </c>
      <c r="J33" s="67">
        <v>310</v>
      </c>
      <c r="K33" s="68">
        <v>153.33</v>
      </c>
      <c r="L33" s="68"/>
      <c r="M33" s="68"/>
      <c r="N33" s="68">
        <f t="shared" si="3"/>
        <v>156.67</v>
      </c>
      <c r="O33" s="35" t="s">
        <v>1510</v>
      </c>
      <c r="P33" s="80"/>
      <c r="Q33" s="35" t="s">
        <v>1515</v>
      </c>
      <c r="R33" s="83"/>
      <c r="S33" s="79" t="str">
        <f>VLOOKUP(D33:D168,Sheet2!C31:E400,3,FALSE)</f>
        <v>4</v>
      </c>
      <c r="T33" s="79">
        <f t="shared" si="0"/>
        <v>3.33333333333333</v>
      </c>
      <c r="U33" s="79">
        <v>93</v>
      </c>
      <c r="V33" s="79">
        <f t="shared" si="1"/>
        <v>310</v>
      </c>
      <c r="W33" s="79">
        <f t="shared" si="2"/>
        <v>310</v>
      </c>
      <c r="X33" s="79">
        <f>I33-G33</f>
        <v>55</v>
      </c>
      <c r="Y33" s="79">
        <f>T33*X33</f>
        <v>183.333333333333</v>
      </c>
      <c r="Z33" s="79">
        <f>ROUND(Y33:Y144,2)</f>
        <v>183.33</v>
      </c>
      <c r="AA33" s="79">
        <f>J33-Z33</f>
        <v>126.67</v>
      </c>
      <c r="AB33" s="79">
        <f>U33-X33</f>
        <v>38</v>
      </c>
    </row>
    <row r="34" ht="22.5" spans="1:23">
      <c r="A34" s="8">
        <v>30</v>
      </c>
      <c r="B34" s="9" t="str">
        <f>VLOOKUP(D34:D169,Sheet2!C:D,2,0)</f>
        <v>31014650115716842</v>
      </c>
      <c r="C34" s="16" t="s">
        <v>342</v>
      </c>
      <c r="D34" s="167" t="s">
        <v>343</v>
      </c>
      <c r="E34" s="18" t="s">
        <v>30</v>
      </c>
      <c r="F34" s="19">
        <v>0</v>
      </c>
      <c r="G34" s="135" t="s">
        <v>184</v>
      </c>
      <c r="H34" s="135">
        <v>44891</v>
      </c>
      <c r="I34" s="134">
        <v>44887</v>
      </c>
      <c r="J34" s="60">
        <v>362.84</v>
      </c>
      <c r="K34" s="61">
        <v>0</v>
      </c>
      <c r="L34" s="61"/>
      <c r="M34" s="61"/>
      <c r="N34" s="59">
        <f t="shared" si="3"/>
        <v>362.84</v>
      </c>
      <c r="O34" s="16" t="s">
        <v>342</v>
      </c>
      <c r="P34" s="168" t="s">
        <v>2230</v>
      </c>
      <c r="Q34" s="71" t="s">
        <v>346</v>
      </c>
      <c r="R34" s="85" t="s">
        <v>2231</v>
      </c>
      <c r="S34" t="str">
        <f>VLOOKUP(D34:D169,Sheet2!C32:E401,3,FALSE)</f>
        <v>4.75</v>
      </c>
      <c r="T34">
        <f t="shared" si="0"/>
        <v>0</v>
      </c>
      <c r="U34">
        <v>93</v>
      </c>
      <c r="V34">
        <f t="shared" si="1"/>
        <v>0</v>
      </c>
      <c r="W34">
        <f t="shared" si="2"/>
        <v>0</v>
      </c>
    </row>
    <row r="35" ht="22.5" spans="1:23">
      <c r="A35" s="8">
        <v>31</v>
      </c>
      <c r="B35" s="9" t="str">
        <f>VLOOKUP(D35:D170,Sheet2!C:D,2,0)</f>
        <v>31014650115656359</v>
      </c>
      <c r="C35" s="16" t="s">
        <v>234</v>
      </c>
      <c r="D35" s="167" t="s">
        <v>235</v>
      </c>
      <c r="E35" s="18" t="s">
        <v>2232</v>
      </c>
      <c r="F35" s="19">
        <v>0</v>
      </c>
      <c r="G35" s="135" t="s">
        <v>184</v>
      </c>
      <c r="H35" s="135">
        <v>44891</v>
      </c>
      <c r="I35" s="134">
        <v>44887</v>
      </c>
      <c r="J35" s="60">
        <v>362.84</v>
      </c>
      <c r="K35" s="61">
        <v>0</v>
      </c>
      <c r="L35" s="61"/>
      <c r="M35" s="61"/>
      <c r="N35" s="59">
        <f t="shared" si="3"/>
        <v>362.84</v>
      </c>
      <c r="O35" s="16" t="s">
        <v>234</v>
      </c>
      <c r="P35" s="168" t="s">
        <v>2233</v>
      </c>
      <c r="Q35" s="71" t="s">
        <v>238</v>
      </c>
      <c r="R35" s="85"/>
      <c r="S35">
        <v>4.75</v>
      </c>
      <c r="T35">
        <f t="shared" si="0"/>
        <v>0</v>
      </c>
      <c r="U35">
        <v>93</v>
      </c>
      <c r="V35">
        <f t="shared" si="1"/>
        <v>0</v>
      </c>
      <c r="W35">
        <f t="shared" si="2"/>
        <v>0</v>
      </c>
    </row>
    <row r="36" ht="22.5" spans="1:23">
      <c r="A36" s="8">
        <v>32</v>
      </c>
      <c r="B36" s="9" t="str">
        <f>VLOOKUP(D36:D171,Sheet2!C:D,2,0)</f>
        <v>31014650115648702</v>
      </c>
      <c r="C36" s="16" t="s">
        <v>338</v>
      </c>
      <c r="D36" s="167" t="s">
        <v>339</v>
      </c>
      <c r="E36" s="18" t="s">
        <v>2232</v>
      </c>
      <c r="F36" s="19">
        <v>0</v>
      </c>
      <c r="G36" s="135" t="s">
        <v>184</v>
      </c>
      <c r="H36" s="135">
        <v>44891</v>
      </c>
      <c r="I36" s="134">
        <v>44887</v>
      </c>
      <c r="J36" s="60">
        <v>362.84</v>
      </c>
      <c r="K36" s="61">
        <v>362.84</v>
      </c>
      <c r="L36" s="61"/>
      <c r="M36" s="61"/>
      <c r="N36" s="59">
        <f t="shared" si="3"/>
        <v>0</v>
      </c>
      <c r="O36" s="16" t="s">
        <v>338</v>
      </c>
      <c r="P36" s="71" t="s">
        <v>2234</v>
      </c>
      <c r="Q36" s="71" t="s">
        <v>340</v>
      </c>
      <c r="R36" s="85"/>
      <c r="S36" t="str">
        <f>VLOOKUP(D36:D171,Sheet2!C34:E403,3,FALSE)</f>
        <v>4.75</v>
      </c>
      <c r="T36">
        <f t="shared" si="0"/>
        <v>0</v>
      </c>
      <c r="U36">
        <v>93</v>
      </c>
      <c r="V36">
        <f t="shared" si="1"/>
        <v>0</v>
      </c>
      <c r="W36">
        <f t="shared" si="2"/>
        <v>0</v>
      </c>
    </row>
    <row r="37" ht="22.5" spans="1:23">
      <c r="A37" s="8">
        <v>33</v>
      </c>
      <c r="B37" s="9" t="str">
        <f>VLOOKUP(D37:D172,Sheet2!C:D,2,0)</f>
        <v>31014650115814056</v>
      </c>
      <c r="C37" s="16" t="s">
        <v>466</v>
      </c>
      <c r="D37" s="167" t="s">
        <v>467</v>
      </c>
      <c r="E37" s="18" t="s">
        <v>23</v>
      </c>
      <c r="F37" s="19">
        <v>0</v>
      </c>
      <c r="G37" s="135" t="s">
        <v>356</v>
      </c>
      <c r="H37" s="135">
        <v>44892</v>
      </c>
      <c r="I37" s="134">
        <v>44887</v>
      </c>
      <c r="J37" s="60">
        <v>362.84</v>
      </c>
      <c r="K37" s="61">
        <v>362.84</v>
      </c>
      <c r="L37" s="61"/>
      <c r="M37" s="61"/>
      <c r="N37" s="59">
        <f t="shared" si="3"/>
        <v>0</v>
      </c>
      <c r="O37" s="16" t="s">
        <v>466</v>
      </c>
      <c r="P37" s="71" t="s">
        <v>2235</v>
      </c>
      <c r="Q37" s="71" t="s">
        <v>470</v>
      </c>
      <c r="R37" s="85"/>
      <c r="S37" t="str">
        <f>VLOOKUP(D37:D172,Sheet2!C35:E404,3,FALSE)</f>
        <v>4.75</v>
      </c>
      <c r="T37">
        <f t="shared" si="0"/>
        <v>0</v>
      </c>
      <c r="U37">
        <v>93</v>
      </c>
      <c r="V37">
        <f t="shared" si="1"/>
        <v>0</v>
      </c>
      <c r="W37">
        <f t="shared" si="2"/>
        <v>0</v>
      </c>
    </row>
    <row r="38" ht="22.5" spans="1:23">
      <c r="A38" s="8">
        <v>34</v>
      </c>
      <c r="B38" s="9" t="str">
        <f>VLOOKUP(D38:D173,Sheet2!C:D,2,0)</f>
        <v>31014650115863285</v>
      </c>
      <c r="C38" s="16" t="s">
        <v>482</v>
      </c>
      <c r="D38" s="167" t="s">
        <v>483</v>
      </c>
      <c r="E38" s="18" t="s">
        <v>2236</v>
      </c>
      <c r="F38" s="19">
        <v>0</v>
      </c>
      <c r="G38" s="135" t="s">
        <v>356</v>
      </c>
      <c r="H38" s="135">
        <v>44892</v>
      </c>
      <c r="I38" s="134">
        <v>44887</v>
      </c>
      <c r="J38" s="60">
        <v>362.84</v>
      </c>
      <c r="K38" s="61">
        <v>0</v>
      </c>
      <c r="L38" s="61"/>
      <c r="M38" s="61"/>
      <c r="N38" s="59">
        <f t="shared" ref="N38:N69" si="4">J38-K38-L38-M38</f>
        <v>362.84</v>
      </c>
      <c r="O38" s="16" t="s">
        <v>482</v>
      </c>
      <c r="P38" s="168" t="s">
        <v>2237</v>
      </c>
      <c r="Q38" s="71" t="s">
        <v>486</v>
      </c>
      <c r="R38" s="85"/>
      <c r="S38" t="str">
        <f>VLOOKUP(D38:D173,Sheet2!C36:E405,3,FALSE)</f>
        <v>4.75</v>
      </c>
      <c r="T38">
        <f t="shared" si="0"/>
        <v>0</v>
      </c>
      <c r="U38">
        <v>93</v>
      </c>
      <c r="V38">
        <f t="shared" si="1"/>
        <v>0</v>
      </c>
      <c r="W38">
        <f t="shared" si="2"/>
        <v>0</v>
      </c>
    </row>
    <row r="39" ht="22.5" spans="1:23">
      <c r="A39" s="8">
        <v>35</v>
      </c>
      <c r="B39" s="9" t="str">
        <f>VLOOKUP(D39:D174,Sheet2!C:D,2,0)</f>
        <v>31014650115815764</v>
      </c>
      <c r="C39" s="16" t="s">
        <v>422</v>
      </c>
      <c r="D39" s="167" t="s">
        <v>423</v>
      </c>
      <c r="E39" s="18" t="s">
        <v>21</v>
      </c>
      <c r="F39" s="19">
        <v>0</v>
      </c>
      <c r="G39" s="135" t="s">
        <v>356</v>
      </c>
      <c r="H39" s="135">
        <v>44892</v>
      </c>
      <c r="I39" s="134">
        <v>44887</v>
      </c>
      <c r="J39" s="60">
        <v>362.84</v>
      </c>
      <c r="K39" s="61">
        <v>0</v>
      </c>
      <c r="L39" s="61"/>
      <c r="M39" s="61"/>
      <c r="N39" s="59">
        <f t="shared" si="4"/>
        <v>362.84</v>
      </c>
      <c r="O39" s="16" t="s">
        <v>422</v>
      </c>
      <c r="P39" s="168" t="s">
        <v>2238</v>
      </c>
      <c r="Q39" s="71" t="s">
        <v>426</v>
      </c>
      <c r="R39" s="85"/>
      <c r="S39" t="str">
        <f>VLOOKUP(D39:D174,Sheet2!C37:E406,3,FALSE)</f>
        <v>4.75</v>
      </c>
      <c r="T39">
        <f t="shared" si="0"/>
        <v>0</v>
      </c>
      <c r="U39">
        <v>93</v>
      </c>
      <c r="V39">
        <f t="shared" si="1"/>
        <v>0</v>
      </c>
      <c r="W39">
        <f t="shared" si="2"/>
        <v>0</v>
      </c>
    </row>
    <row r="40" ht="22.5" spans="1:23">
      <c r="A40" s="8">
        <v>36</v>
      </c>
      <c r="B40" s="9" t="str">
        <f>VLOOKUP(D40:D175,Sheet2!C:D,2,0)</f>
        <v>31014650115805347</v>
      </c>
      <c r="C40" s="16" t="s">
        <v>411</v>
      </c>
      <c r="D40" s="167" t="s">
        <v>412</v>
      </c>
      <c r="E40" s="18" t="s">
        <v>25</v>
      </c>
      <c r="F40" s="19">
        <v>0</v>
      </c>
      <c r="G40" s="135" t="s">
        <v>356</v>
      </c>
      <c r="H40" s="135">
        <v>44892</v>
      </c>
      <c r="I40" s="134">
        <v>44887</v>
      </c>
      <c r="J40" s="60">
        <v>362.84</v>
      </c>
      <c r="K40" s="61">
        <v>349.72</v>
      </c>
      <c r="L40" s="61"/>
      <c r="M40" s="61"/>
      <c r="N40" s="59">
        <f t="shared" si="4"/>
        <v>13.1199999999999</v>
      </c>
      <c r="O40" s="16" t="s">
        <v>411</v>
      </c>
      <c r="P40" s="170" t="s">
        <v>2239</v>
      </c>
      <c r="Q40" s="71" t="s">
        <v>415</v>
      </c>
      <c r="R40" s="85"/>
      <c r="S40" t="str">
        <f>VLOOKUP(D40:D175,Sheet2!C38:E407,3,FALSE)</f>
        <v>4.75</v>
      </c>
      <c r="T40">
        <f t="shared" si="0"/>
        <v>0</v>
      </c>
      <c r="U40">
        <v>93</v>
      </c>
      <c r="V40">
        <f t="shared" si="1"/>
        <v>0</v>
      </c>
      <c r="W40">
        <f t="shared" si="2"/>
        <v>0</v>
      </c>
    </row>
    <row r="41" ht="22.5" spans="1:23">
      <c r="A41" s="8">
        <v>37</v>
      </c>
      <c r="B41" s="9" t="str">
        <f>VLOOKUP(D41:D176,Sheet2!C:D,2,0)</f>
        <v>31014650164056137</v>
      </c>
      <c r="C41" s="39" t="s">
        <v>1076</v>
      </c>
      <c r="D41" s="39" t="s">
        <v>1077</v>
      </c>
      <c r="E41" s="40" t="s">
        <v>30</v>
      </c>
      <c r="F41" s="41">
        <v>50000</v>
      </c>
      <c r="G41" s="137">
        <v>44098</v>
      </c>
      <c r="H41" s="137">
        <v>45193</v>
      </c>
      <c r="I41" s="134">
        <v>44925</v>
      </c>
      <c r="J41" s="56">
        <v>561.88</v>
      </c>
      <c r="K41" s="59">
        <v>471.25</v>
      </c>
      <c r="L41" s="59">
        <v>90.63</v>
      </c>
      <c r="M41" s="59"/>
      <c r="N41" s="59">
        <f t="shared" si="4"/>
        <v>0</v>
      </c>
      <c r="O41" s="39" t="s">
        <v>1076</v>
      </c>
      <c r="P41" s="170" t="s">
        <v>2240</v>
      </c>
      <c r="Q41" s="87" t="s">
        <v>1079</v>
      </c>
      <c r="R41" s="85"/>
      <c r="S41" t="str">
        <f>VLOOKUP(D41:D176,Sheet2!C39:E408,3,FALSE)</f>
        <v>4.35</v>
      </c>
      <c r="T41">
        <f t="shared" si="0"/>
        <v>6.04166666666667</v>
      </c>
      <c r="U41">
        <v>93</v>
      </c>
      <c r="V41">
        <f t="shared" si="1"/>
        <v>561.875</v>
      </c>
      <c r="W41">
        <f t="shared" si="2"/>
        <v>561.88</v>
      </c>
    </row>
    <row r="42" ht="22.5" spans="1:23">
      <c r="A42" s="8">
        <v>38</v>
      </c>
      <c r="B42" s="9" t="str">
        <f>VLOOKUP(D42:D177,Sheet2!C:D,2,0)</f>
        <v>31014650167284990</v>
      </c>
      <c r="C42" s="10" t="s">
        <v>1207</v>
      </c>
      <c r="D42" s="10" t="s">
        <v>1208</v>
      </c>
      <c r="E42" s="12" t="s">
        <v>25</v>
      </c>
      <c r="F42" s="13">
        <v>50000</v>
      </c>
      <c r="G42" s="135">
        <v>44117</v>
      </c>
      <c r="H42" s="135">
        <v>45212</v>
      </c>
      <c r="I42" s="134">
        <v>44925</v>
      </c>
      <c r="J42" s="56">
        <v>561.88</v>
      </c>
      <c r="K42" s="59">
        <v>90.63</v>
      </c>
      <c r="L42" s="59"/>
      <c r="M42" s="59"/>
      <c r="N42" s="59">
        <f t="shared" si="4"/>
        <v>471.25</v>
      </c>
      <c r="O42" s="10" t="s">
        <v>1207</v>
      </c>
      <c r="P42" s="169" t="s">
        <v>2241</v>
      </c>
      <c r="Q42" s="71" t="s">
        <v>1212</v>
      </c>
      <c r="R42" s="85"/>
      <c r="S42" t="str">
        <f>VLOOKUP(D42:D177,Sheet2!C40:E409,3,FALSE)</f>
        <v>4.35</v>
      </c>
      <c r="T42">
        <f t="shared" si="0"/>
        <v>6.04166666666667</v>
      </c>
      <c r="U42">
        <v>93</v>
      </c>
      <c r="V42">
        <f t="shared" si="1"/>
        <v>561.875</v>
      </c>
      <c r="W42">
        <f t="shared" si="2"/>
        <v>561.88</v>
      </c>
    </row>
    <row r="43" ht="22.5" spans="1:23">
      <c r="A43" s="8">
        <v>39</v>
      </c>
      <c r="B43" s="9" t="str">
        <f>VLOOKUP(D43:D178,Sheet2!C:D,2,0)</f>
        <v>31014650177508078</v>
      </c>
      <c r="C43" s="10" t="s">
        <v>20</v>
      </c>
      <c r="D43" s="10" t="s">
        <v>1415</v>
      </c>
      <c r="E43" s="12" t="s">
        <v>21</v>
      </c>
      <c r="F43" s="13">
        <v>50000</v>
      </c>
      <c r="G43" s="135">
        <v>44173</v>
      </c>
      <c r="H43" s="135">
        <v>45268</v>
      </c>
      <c r="I43" s="134">
        <v>44925</v>
      </c>
      <c r="J43" s="56">
        <v>561.88</v>
      </c>
      <c r="K43" s="59">
        <v>471.26</v>
      </c>
      <c r="L43" s="59">
        <v>90.63</v>
      </c>
      <c r="M43" s="59"/>
      <c r="N43" s="59">
        <f t="shared" si="4"/>
        <v>-0.00999999999999091</v>
      </c>
      <c r="O43" s="10" t="s">
        <v>20</v>
      </c>
      <c r="P43" s="71" t="s">
        <v>2242</v>
      </c>
      <c r="Q43" s="71" t="s">
        <v>1419</v>
      </c>
      <c r="R43" s="85"/>
      <c r="S43" t="str">
        <f>VLOOKUP(D43:D178,Sheet2!C41:E410,3,FALSE)</f>
        <v>4.35</v>
      </c>
      <c r="T43">
        <f t="shared" si="0"/>
        <v>6.04166666666667</v>
      </c>
      <c r="U43">
        <v>93</v>
      </c>
      <c r="V43">
        <f t="shared" si="1"/>
        <v>561.875</v>
      </c>
      <c r="W43">
        <f t="shared" si="2"/>
        <v>561.88</v>
      </c>
    </row>
    <row r="44" ht="22.5" spans="1:23">
      <c r="A44" s="8">
        <v>40</v>
      </c>
      <c r="B44" s="9" t="str">
        <f>VLOOKUP(D44:D179,Sheet2!C:D,2,0)</f>
        <v>31014650178312143</v>
      </c>
      <c r="C44" s="10" t="s">
        <v>22</v>
      </c>
      <c r="D44" s="10" t="s">
        <v>1437</v>
      </c>
      <c r="E44" s="12" t="s">
        <v>23</v>
      </c>
      <c r="F44" s="13">
        <v>50000</v>
      </c>
      <c r="G44" s="135">
        <v>44176</v>
      </c>
      <c r="H44" s="135">
        <v>45271</v>
      </c>
      <c r="I44" s="134">
        <v>44925</v>
      </c>
      <c r="J44" s="56">
        <v>561.88</v>
      </c>
      <c r="K44" s="59">
        <v>450.02</v>
      </c>
      <c r="L44" s="59">
        <v>90.63</v>
      </c>
      <c r="M44" s="59"/>
      <c r="N44" s="59">
        <f t="shared" si="4"/>
        <v>21.23</v>
      </c>
      <c r="O44" s="10" t="s">
        <v>22</v>
      </c>
      <c r="P44" s="71" t="s">
        <v>2243</v>
      </c>
      <c r="Q44" s="71" t="s">
        <v>1441</v>
      </c>
      <c r="R44" s="85"/>
      <c r="S44" t="str">
        <f>VLOOKUP(D44:D179,Sheet2!C42:E411,3,FALSE)</f>
        <v>4.35</v>
      </c>
      <c r="T44">
        <f t="shared" si="0"/>
        <v>6.04166666666667</v>
      </c>
      <c r="U44">
        <v>93</v>
      </c>
      <c r="V44">
        <f t="shared" si="1"/>
        <v>561.875</v>
      </c>
      <c r="W44">
        <f t="shared" si="2"/>
        <v>561.88</v>
      </c>
    </row>
    <row r="45" ht="22.5" spans="1:23">
      <c r="A45" s="8">
        <v>41</v>
      </c>
      <c r="B45" s="9" t="str">
        <f>VLOOKUP(D45:D180,Sheet2!C:D,2,0)</f>
        <v>31014650179374437</v>
      </c>
      <c r="C45" s="10" t="s">
        <v>1455</v>
      </c>
      <c r="D45" s="10" t="s">
        <v>1456</v>
      </c>
      <c r="E45" s="12" t="s">
        <v>2232</v>
      </c>
      <c r="F45" s="13">
        <v>50000</v>
      </c>
      <c r="G45" s="135">
        <v>44182</v>
      </c>
      <c r="H45" s="135">
        <v>45277</v>
      </c>
      <c r="I45" s="134">
        <v>44925</v>
      </c>
      <c r="J45" s="56">
        <v>561.88</v>
      </c>
      <c r="K45" s="59">
        <v>507.5</v>
      </c>
      <c r="L45" s="59">
        <v>54.38</v>
      </c>
      <c r="M45" s="59"/>
      <c r="N45" s="59">
        <f t="shared" si="4"/>
        <v>0</v>
      </c>
      <c r="O45" s="10" t="s">
        <v>1455</v>
      </c>
      <c r="P45" s="170" t="s">
        <v>2244</v>
      </c>
      <c r="Q45" s="71" t="s">
        <v>1459</v>
      </c>
      <c r="R45" s="85"/>
      <c r="S45" t="str">
        <f>VLOOKUP(D45:D180,Sheet2!C43:E412,3,FALSE)</f>
        <v>4.35</v>
      </c>
      <c r="T45">
        <f t="shared" si="0"/>
        <v>6.04166666666667</v>
      </c>
      <c r="U45">
        <v>93</v>
      </c>
      <c r="V45">
        <f t="shared" si="1"/>
        <v>561.875</v>
      </c>
      <c r="W45">
        <f t="shared" si="2"/>
        <v>561.88</v>
      </c>
    </row>
    <row r="46" ht="22.5" spans="1:23">
      <c r="A46" s="8">
        <v>42</v>
      </c>
      <c r="B46" s="9" t="str">
        <f>VLOOKUP(D46:D181,Sheet2!C:D,2,0)</f>
        <v>31014650258121623</v>
      </c>
      <c r="C46" s="10" t="s">
        <v>1596</v>
      </c>
      <c r="D46" s="165" t="s">
        <v>1597</v>
      </c>
      <c r="E46" s="12" t="s">
        <v>2245</v>
      </c>
      <c r="F46" s="13">
        <v>50000</v>
      </c>
      <c r="G46" s="134">
        <v>44518</v>
      </c>
      <c r="H46" s="134">
        <v>45614</v>
      </c>
      <c r="I46" s="134">
        <v>44925</v>
      </c>
      <c r="J46" s="56">
        <v>561.88</v>
      </c>
      <c r="K46" s="59">
        <v>326.25</v>
      </c>
      <c r="L46" s="59">
        <v>235.63</v>
      </c>
      <c r="M46" s="59"/>
      <c r="N46" s="59">
        <f t="shared" si="4"/>
        <v>0</v>
      </c>
      <c r="O46" s="10" t="s">
        <v>1596</v>
      </c>
      <c r="P46" s="168" t="s">
        <v>2246</v>
      </c>
      <c r="Q46" s="71">
        <v>15580682115</v>
      </c>
      <c r="R46" s="85"/>
      <c r="S46" t="str">
        <f>VLOOKUP(D46:D181,Sheet2!C44:E413,3,FALSE)</f>
        <v>4.35</v>
      </c>
      <c r="T46">
        <f t="shared" si="0"/>
        <v>6.04166666666667</v>
      </c>
      <c r="U46">
        <v>93</v>
      </c>
      <c r="V46">
        <f t="shared" si="1"/>
        <v>561.875</v>
      </c>
      <c r="W46">
        <f t="shared" si="2"/>
        <v>561.88</v>
      </c>
    </row>
    <row r="47" ht="22.5" spans="1:23">
      <c r="A47" s="8">
        <v>43</v>
      </c>
      <c r="B47" s="9" t="str">
        <f>VLOOKUP(D47:D182,Sheet2!C:D,2,0)</f>
        <v>31014650275050615</v>
      </c>
      <c r="C47" s="43" t="s">
        <v>24</v>
      </c>
      <c r="D47" s="171" t="s">
        <v>1735</v>
      </c>
      <c r="E47" s="45" t="s">
        <v>25</v>
      </c>
      <c r="F47" s="13">
        <v>50000</v>
      </c>
      <c r="G47" s="138">
        <v>44579</v>
      </c>
      <c r="H47" s="138">
        <v>45675</v>
      </c>
      <c r="I47" s="134">
        <v>44925</v>
      </c>
      <c r="J47" s="56">
        <v>561.88</v>
      </c>
      <c r="K47" s="59">
        <v>456.59</v>
      </c>
      <c r="L47" s="59">
        <v>90.63</v>
      </c>
      <c r="M47" s="59"/>
      <c r="N47" s="59">
        <f t="shared" si="4"/>
        <v>14.66</v>
      </c>
      <c r="O47" s="43" t="s">
        <v>24</v>
      </c>
      <c r="P47" s="172" t="s">
        <v>2247</v>
      </c>
      <c r="Q47" s="89">
        <v>18374588505</v>
      </c>
      <c r="R47" s="85"/>
      <c r="S47" t="str">
        <f>VLOOKUP(D47:D182,Sheet2!C45:E414,3,FALSE)</f>
        <v>4.35</v>
      </c>
      <c r="T47">
        <f t="shared" si="0"/>
        <v>6.04166666666667</v>
      </c>
      <c r="U47">
        <v>93</v>
      </c>
      <c r="V47">
        <f t="shared" si="1"/>
        <v>561.875</v>
      </c>
      <c r="W47">
        <f t="shared" si="2"/>
        <v>561.88</v>
      </c>
    </row>
    <row r="48" ht="22.5" spans="1:23">
      <c r="A48" s="8">
        <v>44</v>
      </c>
      <c r="B48" s="9" t="str">
        <f>VLOOKUP(D48:D183,Sheet2!C:D,2,0)</f>
        <v>31014650115722607</v>
      </c>
      <c r="C48" s="16" t="s">
        <v>434</v>
      </c>
      <c r="D48" s="16" t="s">
        <v>435</v>
      </c>
      <c r="E48" s="18" t="s">
        <v>38</v>
      </c>
      <c r="F48" s="19">
        <v>0</v>
      </c>
      <c r="G48" s="135" t="s">
        <v>184</v>
      </c>
      <c r="H48" s="135">
        <v>44892</v>
      </c>
      <c r="I48" s="134">
        <v>44887</v>
      </c>
      <c r="J48" s="60">
        <v>362.84</v>
      </c>
      <c r="K48" s="61">
        <v>362.84</v>
      </c>
      <c r="L48" s="61"/>
      <c r="M48" s="61"/>
      <c r="N48" s="59">
        <f t="shared" si="4"/>
        <v>0</v>
      </c>
      <c r="O48" s="16" t="s">
        <v>434</v>
      </c>
      <c r="P48" s="71" t="s">
        <v>2248</v>
      </c>
      <c r="Q48" s="90" t="s">
        <v>438</v>
      </c>
      <c r="R48" s="91" t="s">
        <v>2249</v>
      </c>
      <c r="S48" t="str">
        <f>VLOOKUP(D48:D183,Sheet2!C46:E415,3,FALSE)</f>
        <v>4.75</v>
      </c>
      <c r="T48">
        <f t="shared" si="0"/>
        <v>0</v>
      </c>
      <c r="U48">
        <v>93</v>
      </c>
      <c r="V48">
        <f t="shared" si="1"/>
        <v>0</v>
      </c>
      <c r="W48">
        <f t="shared" si="2"/>
        <v>0</v>
      </c>
    </row>
    <row r="49" ht="22.5" spans="1:23">
      <c r="A49" s="8">
        <v>45</v>
      </c>
      <c r="B49" s="9" t="str">
        <f>VLOOKUP(D49:D184,Sheet2!C:D,2,0)</f>
        <v>31014650115839808</v>
      </c>
      <c r="C49" s="16" t="s">
        <v>354</v>
      </c>
      <c r="D49" s="167" t="s">
        <v>355</v>
      </c>
      <c r="E49" s="18" t="s">
        <v>2250</v>
      </c>
      <c r="F49" s="19">
        <v>0</v>
      </c>
      <c r="G49" s="135" t="s">
        <v>356</v>
      </c>
      <c r="H49" s="135">
        <v>44892</v>
      </c>
      <c r="I49" s="134">
        <v>44887</v>
      </c>
      <c r="J49" s="60">
        <v>362.84</v>
      </c>
      <c r="K49" s="61">
        <v>0</v>
      </c>
      <c r="L49" s="61"/>
      <c r="M49" s="61"/>
      <c r="N49" s="59">
        <f t="shared" si="4"/>
        <v>362.84</v>
      </c>
      <c r="O49" s="16" t="s">
        <v>354</v>
      </c>
      <c r="P49" s="168" t="s">
        <v>2251</v>
      </c>
      <c r="Q49" s="90" t="s">
        <v>360</v>
      </c>
      <c r="R49" s="92"/>
      <c r="S49" s="93">
        <v>4.75</v>
      </c>
      <c r="T49">
        <f t="shared" si="0"/>
        <v>0</v>
      </c>
      <c r="U49">
        <v>93</v>
      </c>
      <c r="V49">
        <f t="shared" si="1"/>
        <v>0</v>
      </c>
      <c r="W49">
        <f t="shared" si="2"/>
        <v>0</v>
      </c>
    </row>
    <row r="50" ht="22.5" spans="1:23">
      <c r="A50" s="8">
        <v>46</v>
      </c>
      <c r="B50" s="9" t="str">
        <f>VLOOKUP(D50:D185,Sheet2!C:D,2,0)</f>
        <v>31014650115803350</v>
      </c>
      <c r="C50" s="16" t="s">
        <v>381</v>
      </c>
      <c r="D50" s="167" t="s">
        <v>382</v>
      </c>
      <c r="E50" s="18" t="s">
        <v>2252</v>
      </c>
      <c r="F50" s="19">
        <v>0</v>
      </c>
      <c r="G50" s="135" t="s">
        <v>356</v>
      </c>
      <c r="H50" s="135">
        <v>44892</v>
      </c>
      <c r="I50" s="134">
        <v>44887</v>
      </c>
      <c r="J50" s="60">
        <v>362.84</v>
      </c>
      <c r="K50" s="61">
        <v>0</v>
      </c>
      <c r="L50" s="61"/>
      <c r="M50" s="61"/>
      <c r="N50" s="59">
        <f t="shared" si="4"/>
        <v>362.84</v>
      </c>
      <c r="O50" s="16" t="s">
        <v>381</v>
      </c>
      <c r="P50" s="168" t="s">
        <v>2253</v>
      </c>
      <c r="Q50" s="90" t="s">
        <v>385</v>
      </c>
      <c r="R50" s="92"/>
      <c r="S50" t="str">
        <f>VLOOKUP(D50:D185,Sheet2!C48:E417,3,FALSE)</f>
        <v>4.75</v>
      </c>
      <c r="T50">
        <f t="shared" si="0"/>
        <v>0</v>
      </c>
      <c r="U50">
        <v>93</v>
      </c>
      <c r="V50">
        <f t="shared" si="1"/>
        <v>0</v>
      </c>
      <c r="W50">
        <f t="shared" si="2"/>
        <v>0</v>
      </c>
    </row>
    <row r="51" ht="22.5" spans="1:23">
      <c r="A51" s="8">
        <v>47</v>
      </c>
      <c r="B51" s="9" t="str">
        <f>VLOOKUP(D51:D186,Sheet2!C:D,2,0)</f>
        <v>31014650145676017</v>
      </c>
      <c r="C51" s="16" t="s">
        <v>765</v>
      </c>
      <c r="D51" s="167" t="s">
        <v>766</v>
      </c>
      <c r="E51" s="18" t="s">
        <v>2252</v>
      </c>
      <c r="F51" s="19">
        <v>50000</v>
      </c>
      <c r="G51" s="135">
        <v>43999</v>
      </c>
      <c r="H51" s="135" t="s">
        <v>760</v>
      </c>
      <c r="I51" s="134">
        <v>44925</v>
      </c>
      <c r="J51" s="56">
        <v>561.88</v>
      </c>
      <c r="K51" s="59">
        <v>549.79</v>
      </c>
      <c r="L51" s="59">
        <v>12.08</v>
      </c>
      <c r="M51" s="59"/>
      <c r="N51" s="59">
        <f t="shared" si="4"/>
        <v>0.0100000000000318</v>
      </c>
      <c r="O51" s="16" t="s">
        <v>765</v>
      </c>
      <c r="P51" s="168" t="s">
        <v>2254</v>
      </c>
      <c r="Q51" s="90" t="s">
        <v>768</v>
      </c>
      <c r="R51" s="92"/>
      <c r="S51" t="str">
        <f>VLOOKUP(D51:D186,Sheet2!C49:E418,3,FALSE)</f>
        <v>4.35</v>
      </c>
      <c r="T51">
        <f t="shared" si="0"/>
        <v>6.04166666666667</v>
      </c>
      <c r="U51">
        <v>93</v>
      </c>
      <c r="V51">
        <f t="shared" si="1"/>
        <v>561.875</v>
      </c>
      <c r="W51">
        <f t="shared" si="2"/>
        <v>561.88</v>
      </c>
    </row>
    <row r="52" ht="22.5" spans="1:23">
      <c r="A52" s="8">
        <v>48</v>
      </c>
      <c r="B52" s="9" t="str">
        <f>VLOOKUP(D52:D187,Sheet2!C:D,2,0)</f>
        <v>31014650115817228</v>
      </c>
      <c r="C52" s="16" t="s">
        <v>387</v>
      </c>
      <c r="D52" s="16" t="s">
        <v>388</v>
      </c>
      <c r="E52" s="18" t="s">
        <v>2255</v>
      </c>
      <c r="F52" s="19">
        <v>0</v>
      </c>
      <c r="G52" s="135" t="s">
        <v>356</v>
      </c>
      <c r="H52" s="135">
        <v>44892</v>
      </c>
      <c r="I52" s="134">
        <v>44887</v>
      </c>
      <c r="J52" s="60">
        <v>362.84</v>
      </c>
      <c r="K52" s="61">
        <v>362.84</v>
      </c>
      <c r="L52" s="61"/>
      <c r="M52" s="61"/>
      <c r="N52" s="59">
        <f t="shared" si="4"/>
        <v>0</v>
      </c>
      <c r="O52" s="16" t="s">
        <v>387</v>
      </c>
      <c r="P52" s="168" t="s">
        <v>2256</v>
      </c>
      <c r="Q52" s="90" t="s">
        <v>391</v>
      </c>
      <c r="R52" s="92"/>
      <c r="S52" t="str">
        <f>VLOOKUP(D52:D187,Sheet2!C50:E419,3,FALSE)</f>
        <v>4.75</v>
      </c>
      <c r="T52">
        <f t="shared" si="0"/>
        <v>0</v>
      </c>
      <c r="U52">
        <v>93</v>
      </c>
      <c r="V52">
        <f t="shared" si="1"/>
        <v>0</v>
      </c>
      <c r="W52">
        <f t="shared" si="2"/>
        <v>0</v>
      </c>
    </row>
    <row r="53" ht="22.5" spans="1:23">
      <c r="A53" s="8">
        <v>49</v>
      </c>
      <c r="B53" s="9" t="str">
        <f>VLOOKUP(D53:D188,Sheet2!C:D,2,0)</f>
        <v>31014650115776618</v>
      </c>
      <c r="C53" s="16" t="s">
        <v>44</v>
      </c>
      <c r="D53" s="16" t="s">
        <v>472</v>
      </c>
      <c r="E53" s="18" t="s">
        <v>45</v>
      </c>
      <c r="F53" s="19">
        <v>0</v>
      </c>
      <c r="G53" s="135" t="s">
        <v>356</v>
      </c>
      <c r="H53" s="135">
        <v>44892</v>
      </c>
      <c r="I53" s="134">
        <v>44887</v>
      </c>
      <c r="J53" s="60">
        <v>362.84</v>
      </c>
      <c r="K53" s="61">
        <v>362.84</v>
      </c>
      <c r="L53" s="61"/>
      <c r="M53" s="61"/>
      <c r="N53" s="59">
        <f t="shared" si="4"/>
        <v>0</v>
      </c>
      <c r="O53" s="16" t="s">
        <v>44</v>
      </c>
      <c r="P53" s="71" t="s">
        <v>2257</v>
      </c>
      <c r="Q53" s="90" t="s">
        <v>475</v>
      </c>
      <c r="R53" s="92"/>
      <c r="S53" t="str">
        <f>VLOOKUP(D53:D188,Sheet2!C51:E420,3,FALSE)</f>
        <v>4.75</v>
      </c>
      <c r="T53">
        <f t="shared" si="0"/>
        <v>0</v>
      </c>
      <c r="U53">
        <v>93</v>
      </c>
      <c r="V53">
        <f t="shared" si="1"/>
        <v>0</v>
      </c>
      <c r="W53">
        <f t="shared" si="2"/>
        <v>0</v>
      </c>
    </row>
    <row r="54" ht="22.5" spans="1:23">
      <c r="A54" s="8">
        <v>50</v>
      </c>
      <c r="B54" s="9" t="str">
        <f>VLOOKUP(D54:D189,Sheet2!C:D,2,0)</f>
        <v>31014650115773797</v>
      </c>
      <c r="C54" s="16" t="s">
        <v>428</v>
      </c>
      <c r="D54" s="16" t="s">
        <v>429</v>
      </c>
      <c r="E54" s="18" t="s">
        <v>34</v>
      </c>
      <c r="F54" s="19">
        <v>0</v>
      </c>
      <c r="G54" s="135" t="s">
        <v>356</v>
      </c>
      <c r="H54" s="135">
        <v>44892</v>
      </c>
      <c r="I54" s="134">
        <v>44887</v>
      </c>
      <c r="J54" s="60">
        <v>362.84</v>
      </c>
      <c r="K54" s="61">
        <v>0</v>
      </c>
      <c r="L54" s="61"/>
      <c r="M54" s="61"/>
      <c r="N54" s="59">
        <f t="shared" si="4"/>
        <v>362.84</v>
      </c>
      <c r="O54" s="16" t="s">
        <v>428</v>
      </c>
      <c r="P54" s="168" t="s">
        <v>2258</v>
      </c>
      <c r="Q54" s="90" t="s">
        <v>432</v>
      </c>
      <c r="R54" s="92"/>
      <c r="S54" t="str">
        <f>VLOOKUP(D54:D189,Sheet2!C52:E421,3,FALSE)</f>
        <v>4.75</v>
      </c>
      <c r="T54">
        <f t="shared" si="0"/>
        <v>0</v>
      </c>
      <c r="U54">
        <v>93</v>
      </c>
      <c r="V54">
        <f t="shared" si="1"/>
        <v>0</v>
      </c>
      <c r="W54">
        <f t="shared" si="2"/>
        <v>0</v>
      </c>
    </row>
    <row r="55" ht="22.5" spans="1:23">
      <c r="A55" s="8">
        <v>51</v>
      </c>
      <c r="B55" s="9" t="str">
        <f>VLOOKUP(D55:D190,Sheet2!C:D,2,0)</f>
        <v>31014650115861073</v>
      </c>
      <c r="C55" s="16" t="s">
        <v>488</v>
      </c>
      <c r="D55" s="16" t="s">
        <v>489</v>
      </c>
      <c r="E55" s="18" t="s">
        <v>2259</v>
      </c>
      <c r="F55" s="19">
        <v>0</v>
      </c>
      <c r="G55" s="135" t="s">
        <v>356</v>
      </c>
      <c r="H55" s="135">
        <v>44892</v>
      </c>
      <c r="I55" s="134">
        <v>44887</v>
      </c>
      <c r="J55" s="60">
        <v>362.84</v>
      </c>
      <c r="K55" s="61">
        <v>0</v>
      </c>
      <c r="L55" s="61"/>
      <c r="M55" s="61"/>
      <c r="N55" s="59">
        <f t="shared" si="4"/>
        <v>362.84</v>
      </c>
      <c r="O55" s="16" t="s">
        <v>488</v>
      </c>
      <c r="P55" s="168" t="s">
        <v>2260</v>
      </c>
      <c r="Q55" s="90" t="s">
        <v>492</v>
      </c>
      <c r="R55" s="92"/>
      <c r="S55" t="str">
        <f>VLOOKUP(D55:D190,Sheet2!C53:E422,3,FALSE)</f>
        <v>4.75</v>
      </c>
      <c r="T55">
        <f t="shared" si="0"/>
        <v>0</v>
      </c>
      <c r="U55">
        <v>93</v>
      </c>
      <c r="V55">
        <f t="shared" si="1"/>
        <v>0</v>
      </c>
      <c r="W55">
        <f t="shared" si="2"/>
        <v>0</v>
      </c>
    </row>
    <row r="56" ht="22.5" spans="1:23">
      <c r="A56" s="8">
        <v>52</v>
      </c>
      <c r="B56" s="9" t="str">
        <f>VLOOKUP(D56:D191,Sheet2!C:D,2,0)</f>
        <v>31014650135499731</v>
      </c>
      <c r="C56" s="16" t="s">
        <v>33</v>
      </c>
      <c r="D56" s="16" t="s">
        <v>625</v>
      </c>
      <c r="E56" s="18" t="s">
        <v>34</v>
      </c>
      <c r="F56" s="19">
        <v>40000</v>
      </c>
      <c r="G56" s="135" t="s">
        <v>627</v>
      </c>
      <c r="H56" s="135" t="s">
        <v>628</v>
      </c>
      <c r="I56" s="134">
        <v>44925</v>
      </c>
      <c r="J56" s="56">
        <v>449.5</v>
      </c>
      <c r="K56" s="59">
        <v>406</v>
      </c>
      <c r="L56" s="59">
        <v>43.5</v>
      </c>
      <c r="M56" s="59"/>
      <c r="N56" s="59">
        <f t="shared" si="4"/>
        <v>0</v>
      </c>
      <c r="O56" s="16" t="s">
        <v>33</v>
      </c>
      <c r="P56" s="71" t="s">
        <v>2261</v>
      </c>
      <c r="Q56" s="90" t="s">
        <v>630</v>
      </c>
      <c r="R56" s="92"/>
      <c r="S56" t="str">
        <f>VLOOKUP(D56:D191,Sheet2!C54:E423,3,FALSE)</f>
        <v>4.35</v>
      </c>
      <c r="T56">
        <f t="shared" si="0"/>
        <v>4.83333333333333</v>
      </c>
      <c r="U56">
        <v>93</v>
      </c>
      <c r="V56">
        <f t="shared" si="1"/>
        <v>449.5</v>
      </c>
      <c r="W56">
        <f t="shared" si="2"/>
        <v>449.5</v>
      </c>
    </row>
    <row r="57" ht="22.5" spans="1:23">
      <c r="A57" s="8">
        <v>53</v>
      </c>
      <c r="B57" s="9" t="str">
        <f>VLOOKUP(D57:D192,Sheet2!C:D,2,0)</f>
        <v>31014650138523321</v>
      </c>
      <c r="C57" s="16" t="s">
        <v>35</v>
      </c>
      <c r="D57" s="16" t="s">
        <v>667</v>
      </c>
      <c r="E57" s="18" t="s">
        <v>36</v>
      </c>
      <c r="F57" s="19">
        <v>50000</v>
      </c>
      <c r="G57" s="135">
        <v>43959</v>
      </c>
      <c r="H57" s="135" t="s">
        <v>662</v>
      </c>
      <c r="I57" s="134">
        <v>44925</v>
      </c>
      <c r="J57" s="56">
        <v>561.88</v>
      </c>
      <c r="K57" s="59">
        <v>468.92</v>
      </c>
      <c r="L57" s="59">
        <v>90.63</v>
      </c>
      <c r="M57" s="59"/>
      <c r="N57" s="59">
        <f t="shared" si="4"/>
        <v>2.32999999999998</v>
      </c>
      <c r="O57" s="16" t="s">
        <v>35</v>
      </c>
      <c r="P57" s="168" t="s">
        <v>2262</v>
      </c>
      <c r="Q57" s="90" t="s">
        <v>670</v>
      </c>
      <c r="R57" s="92"/>
      <c r="S57" t="str">
        <f>VLOOKUP(D57:D192,Sheet2!C55:E424,3,FALSE)</f>
        <v>4.35</v>
      </c>
      <c r="T57">
        <f t="shared" si="0"/>
        <v>6.04166666666667</v>
      </c>
      <c r="U57">
        <v>93</v>
      </c>
      <c r="V57">
        <f t="shared" si="1"/>
        <v>561.875</v>
      </c>
      <c r="W57">
        <f t="shared" si="2"/>
        <v>561.88</v>
      </c>
    </row>
    <row r="58" ht="22.5" spans="1:23">
      <c r="A58" s="8">
        <v>54</v>
      </c>
      <c r="B58" s="9" t="str">
        <f>VLOOKUP(D58:D193,Sheet2!C:D,2,0)</f>
        <v>31014650158773912</v>
      </c>
      <c r="C58" s="16" t="s">
        <v>880</v>
      </c>
      <c r="D58" s="16" t="s">
        <v>881</v>
      </c>
      <c r="E58" s="18" t="s">
        <v>2259</v>
      </c>
      <c r="F58" s="19">
        <v>50000</v>
      </c>
      <c r="G58" s="135">
        <v>44070</v>
      </c>
      <c r="H58" s="135">
        <v>45165</v>
      </c>
      <c r="I58" s="134">
        <v>44925</v>
      </c>
      <c r="J58" s="56">
        <v>561.88</v>
      </c>
      <c r="K58" s="59">
        <v>471.25</v>
      </c>
      <c r="L58" s="59">
        <v>90.63</v>
      </c>
      <c r="M58" s="59"/>
      <c r="N58" s="59">
        <f t="shared" si="4"/>
        <v>0</v>
      </c>
      <c r="O58" s="16" t="s">
        <v>880</v>
      </c>
      <c r="P58" s="71" t="s">
        <v>2263</v>
      </c>
      <c r="Q58" s="90" t="s">
        <v>884</v>
      </c>
      <c r="R58" s="92"/>
      <c r="S58" t="str">
        <f>VLOOKUP(D58:D193,Sheet2!C56:E425,3,FALSE)</f>
        <v>4.35</v>
      </c>
      <c r="T58">
        <f t="shared" si="0"/>
        <v>6.04166666666667</v>
      </c>
      <c r="U58">
        <v>93</v>
      </c>
      <c r="V58">
        <f t="shared" si="1"/>
        <v>561.875</v>
      </c>
      <c r="W58">
        <f t="shared" si="2"/>
        <v>561.88</v>
      </c>
    </row>
    <row r="59" ht="22.5" spans="1:23">
      <c r="A59" s="8">
        <v>55</v>
      </c>
      <c r="B59" s="9" t="str">
        <f>VLOOKUP(D59:D194,Sheet2!C:D,2,0)</f>
        <v>31014650115730606</v>
      </c>
      <c r="C59" s="16" t="s">
        <v>182</v>
      </c>
      <c r="D59" s="167" t="s">
        <v>183</v>
      </c>
      <c r="E59" s="18" t="s">
        <v>2264</v>
      </c>
      <c r="F59" s="19">
        <v>0</v>
      </c>
      <c r="G59" s="135" t="s">
        <v>184</v>
      </c>
      <c r="H59" s="135">
        <v>44891</v>
      </c>
      <c r="I59" s="134">
        <v>44887</v>
      </c>
      <c r="J59" s="60">
        <v>362.84</v>
      </c>
      <c r="K59" s="61">
        <v>0</v>
      </c>
      <c r="L59" s="61"/>
      <c r="M59" s="61"/>
      <c r="N59" s="59">
        <f t="shared" si="4"/>
        <v>362.84</v>
      </c>
      <c r="O59" s="16" t="s">
        <v>182</v>
      </c>
      <c r="P59" s="71" t="s">
        <v>2265</v>
      </c>
      <c r="Q59" s="90" t="s">
        <v>189</v>
      </c>
      <c r="R59" s="92"/>
      <c r="S59">
        <v>4.75</v>
      </c>
      <c r="T59">
        <f t="shared" si="0"/>
        <v>0</v>
      </c>
      <c r="U59">
        <v>93</v>
      </c>
      <c r="V59">
        <f t="shared" si="1"/>
        <v>0</v>
      </c>
      <c r="W59">
        <f t="shared" si="2"/>
        <v>0</v>
      </c>
    </row>
    <row r="60" ht="22.5" spans="1:23">
      <c r="A60" s="8">
        <v>56</v>
      </c>
      <c r="B60" s="9" t="str">
        <f>VLOOKUP(D60:D195,Sheet2!C:D,2,0)</f>
        <v>31014650115808031</v>
      </c>
      <c r="C60" s="16" t="s">
        <v>450</v>
      </c>
      <c r="D60" s="16" t="s">
        <v>451</v>
      </c>
      <c r="E60" s="18" t="s">
        <v>2266</v>
      </c>
      <c r="F60" s="19">
        <v>0</v>
      </c>
      <c r="G60" s="135" t="s">
        <v>356</v>
      </c>
      <c r="H60" s="135">
        <v>44892</v>
      </c>
      <c r="I60" s="134">
        <v>44887</v>
      </c>
      <c r="J60" s="60">
        <v>362.84</v>
      </c>
      <c r="K60" s="61">
        <v>362.84</v>
      </c>
      <c r="L60" s="61"/>
      <c r="M60" s="61"/>
      <c r="N60" s="59">
        <f t="shared" si="4"/>
        <v>0</v>
      </c>
      <c r="O60" s="16" t="s">
        <v>450</v>
      </c>
      <c r="P60" s="71" t="s">
        <v>2267</v>
      </c>
      <c r="Q60" s="90" t="s">
        <v>452</v>
      </c>
      <c r="R60" s="92"/>
      <c r="S60" t="str">
        <f>VLOOKUP(D60:D195,Sheet2!C58:E427,3,FALSE)</f>
        <v>4.75</v>
      </c>
      <c r="T60">
        <f t="shared" si="0"/>
        <v>0</v>
      </c>
      <c r="U60">
        <v>93</v>
      </c>
      <c r="V60">
        <f t="shared" si="1"/>
        <v>0</v>
      </c>
      <c r="W60">
        <f t="shared" si="2"/>
        <v>0</v>
      </c>
    </row>
    <row r="61" ht="22.5" spans="1:23">
      <c r="A61" s="8">
        <v>57</v>
      </c>
      <c r="B61" s="9" t="str">
        <f>VLOOKUP(D61:D196,Sheet2!C:D,2,0)</f>
        <v>31014650115766101</v>
      </c>
      <c r="C61" s="16" t="s">
        <v>393</v>
      </c>
      <c r="D61" s="16" t="s">
        <v>394</v>
      </c>
      <c r="E61" s="18" t="s">
        <v>2266</v>
      </c>
      <c r="F61" s="19">
        <v>0</v>
      </c>
      <c r="G61" s="135" t="s">
        <v>356</v>
      </c>
      <c r="H61" s="135">
        <v>44892</v>
      </c>
      <c r="I61" s="134">
        <v>44887</v>
      </c>
      <c r="J61" s="60">
        <v>362.84</v>
      </c>
      <c r="K61" s="61">
        <v>0</v>
      </c>
      <c r="L61" s="61"/>
      <c r="M61" s="61"/>
      <c r="N61" s="59">
        <f t="shared" si="4"/>
        <v>362.84</v>
      </c>
      <c r="O61" s="16" t="s">
        <v>393</v>
      </c>
      <c r="P61" s="71" t="s">
        <v>2268</v>
      </c>
      <c r="Q61" s="90" t="s">
        <v>397</v>
      </c>
      <c r="R61" s="92"/>
      <c r="S61" s="94">
        <v>4.75</v>
      </c>
      <c r="T61">
        <f t="shared" si="0"/>
        <v>0</v>
      </c>
      <c r="U61">
        <v>93</v>
      </c>
      <c r="V61">
        <f t="shared" si="1"/>
        <v>0</v>
      </c>
      <c r="W61">
        <f t="shared" si="2"/>
        <v>0</v>
      </c>
    </row>
    <row r="62" ht="22.5" spans="1:23">
      <c r="A62" s="8">
        <v>58</v>
      </c>
      <c r="B62" s="9" t="str">
        <f>VLOOKUP(D62:D197,Sheet2!C:D,2,0)</f>
        <v>31014650155386199</v>
      </c>
      <c r="C62" s="16" t="s">
        <v>832</v>
      </c>
      <c r="D62" s="167" t="s">
        <v>833</v>
      </c>
      <c r="E62" s="18" t="s">
        <v>2266</v>
      </c>
      <c r="F62" s="19">
        <v>50000</v>
      </c>
      <c r="G62" s="135">
        <v>44052</v>
      </c>
      <c r="H62" s="135">
        <v>45146</v>
      </c>
      <c r="I62" s="134">
        <v>44925</v>
      </c>
      <c r="J62" s="56">
        <v>561.88</v>
      </c>
      <c r="K62" s="59">
        <v>326.25</v>
      </c>
      <c r="L62" s="59">
        <v>235.63</v>
      </c>
      <c r="M62" s="59"/>
      <c r="N62" s="59">
        <f t="shared" si="4"/>
        <v>0</v>
      </c>
      <c r="O62" s="16" t="s">
        <v>832</v>
      </c>
      <c r="P62" s="71" t="s">
        <v>2269</v>
      </c>
      <c r="Q62" s="90" t="s">
        <v>837</v>
      </c>
      <c r="R62" s="92"/>
      <c r="S62" t="str">
        <f>VLOOKUP(D62:D197,Sheet2!C60:E429,3,FALSE)</f>
        <v>4.35</v>
      </c>
      <c r="T62">
        <f t="shared" si="0"/>
        <v>6.04166666666667</v>
      </c>
      <c r="U62">
        <v>93</v>
      </c>
      <c r="V62">
        <f t="shared" si="1"/>
        <v>561.875</v>
      </c>
      <c r="W62">
        <f t="shared" si="2"/>
        <v>561.88</v>
      </c>
    </row>
    <row r="63" ht="22.5" spans="1:23">
      <c r="A63" s="8">
        <v>59</v>
      </c>
      <c r="B63" s="9" t="str">
        <f>VLOOKUP(D63:D198,Sheet2!C:D,2,0)</f>
        <v>31014650167168509</v>
      </c>
      <c r="C63" s="10" t="s">
        <v>1186</v>
      </c>
      <c r="D63" s="10" t="s">
        <v>1187</v>
      </c>
      <c r="E63" s="12" t="s">
        <v>2250</v>
      </c>
      <c r="F63" s="13">
        <v>50000</v>
      </c>
      <c r="G63" s="135">
        <v>44116</v>
      </c>
      <c r="H63" s="135">
        <v>45211</v>
      </c>
      <c r="I63" s="134">
        <v>44925</v>
      </c>
      <c r="J63" s="56">
        <v>561.88</v>
      </c>
      <c r="K63" s="59">
        <v>471.25</v>
      </c>
      <c r="L63" s="59">
        <v>90.63</v>
      </c>
      <c r="M63" s="59"/>
      <c r="N63" s="59">
        <f t="shared" si="4"/>
        <v>0</v>
      </c>
      <c r="O63" s="10" t="s">
        <v>1186</v>
      </c>
      <c r="P63" s="71" t="s">
        <v>2270</v>
      </c>
      <c r="Q63" s="90" t="s">
        <v>1189</v>
      </c>
      <c r="R63" s="92"/>
      <c r="S63" t="str">
        <f>VLOOKUP(D63:D198,Sheet2!C61:E430,3,FALSE)</f>
        <v>4.35</v>
      </c>
      <c r="T63">
        <f t="shared" si="0"/>
        <v>6.04166666666667</v>
      </c>
      <c r="U63">
        <v>93</v>
      </c>
      <c r="V63">
        <f t="shared" si="1"/>
        <v>561.875</v>
      </c>
      <c r="W63">
        <f t="shared" si="2"/>
        <v>561.88</v>
      </c>
    </row>
    <row r="64" ht="22.5" spans="1:23">
      <c r="A64" s="8">
        <v>60</v>
      </c>
      <c r="B64" s="9" t="str">
        <f>VLOOKUP(D64:D199,Sheet2!C:D,2,0)</f>
        <v>31014650167300683</v>
      </c>
      <c r="C64" s="10" t="s">
        <v>1215</v>
      </c>
      <c r="D64" s="10" t="s">
        <v>1216</v>
      </c>
      <c r="E64" s="12" t="s">
        <v>1217</v>
      </c>
      <c r="F64" s="13">
        <v>50000</v>
      </c>
      <c r="G64" s="135">
        <v>44117</v>
      </c>
      <c r="H64" s="135">
        <v>45212</v>
      </c>
      <c r="I64" s="134">
        <v>44925</v>
      </c>
      <c r="J64" s="56">
        <v>561.88</v>
      </c>
      <c r="K64" s="59">
        <v>463.54</v>
      </c>
      <c r="L64" s="59">
        <v>90.63</v>
      </c>
      <c r="M64" s="59"/>
      <c r="N64" s="59">
        <f t="shared" si="4"/>
        <v>7.70999999999998</v>
      </c>
      <c r="O64" s="10" t="s">
        <v>1215</v>
      </c>
      <c r="P64" s="71" t="s">
        <v>2271</v>
      </c>
      <c r="Q64" s="90" t="s">
        <v>1219</v>
      </c>
      <c r="R64" s="92"/>
      <c r="S64" t="str">
        <f>VLOOKUP(D64:D199,Sheet2!C62:E431,3,FALSE)</f>
        <v>4.35</v>
      </c>
      <c r="T64">
        <f t="shared" si="0"/>
        <v>6.04166666666667</v>
      </c>
      <c r="U64">
        <v>93</v>
      </c>
      <c r="V64">
        <f t="shared" si="1"/>
        <v>561.875</v>
      </c>
      <c r="W64">
        <f t="shared" si="2"/>
        <v>561.88</v>
      </c>
    </row>
    <row r="65" ht="22.5" spans="1:23">
      <c r="A65" s="8">
        <v>61</v>
      </c>
      <c r="B65" s="9" t="str">
        <f>VLOOKUP(D65:D200,Sheet2!C:D,2,0)</f>
        <v>31014650171858712</v>
      </c>
      <c r="C65" s="10" t="s">
        <v>37</v>
      </c>
      <c r="D65" s="10" t="s">
        <v>1372</v>
      </c>
      <c r="E65" s="12" t="s">
        <v>38</v>
      </c>
      <c r="F65" s="13">
        <v>50000</v>
      </c>
      <c r="G65" s="135">
        <v>44142</v>
      </c>
      <c r="H65" s="135">
        <v>45237</v>
      </c>
      <c r="I65" s="134">
        <v>44925</v>
      </c>
      <c r="J65" s="56">
        <v>561.88</v>
      </c>
      <c r="K65" s="59">
        <v>290</v>
      </c>
      <c r="L65" s="59">
        <v>271.88</v>
      </c>
      <c r="M65" s="59"/>
      <c r="N65" s="59">
        <f t="shared" si="4"/>
        <v>0</v>
      </c>
      <c r="O65" s="10" t="s">
        <v>37</v>
      </c>
      <c r="P65" s="71" t="s">
        <v>2272</v>
      </c>
      <c r="Q65" s="90" t="s">
        <v>1373</v>
      </c>
      <c r="R65" s="92"/>
      <c r="S65" t="str">
        <f>VLOOKUP(D65:D200,Sheet2!C63:E432,3,FALSE)</f>
        <v>4.35</v>
      </c>
      <c r="T65">
        <f t="shared" si="0"/>
        <v>6.04166666666667</v>
      </c>
      <c r="U65">
        <v>93</v>
      </c>
      <c r="V65">
        <f t="shared" si="1"/>
        <v>561.875</v>
      </c>
      <c r="W65">
        <f t="shared" si="2"/>
        <v>561.88</v>
      </c>
    </row>
    <row r="66" ht="22.5" spans="1:23">
      <c r="A66" s="8">
        <v>62</v>
      </c>
      <c r="B66" s="9" t="str">
        <f>VLOOKUP(D66:D201,Sheet2!C:D,2,0)</f>
        <v>31014650167186302</v>
      </c>
      <c r="C66" s="10" t="s">
        <v>1146</v>
      </c>
      <c r="D66" s="10" t="s">
        <v>1147</v>
      </c>
      <c r="E66" s="12" t="s">
        <v>1148</v>
      </c>
      <c r="F66" s="13">
        <v>50000</v>
      </c>
      <c r="G66" s="135">
        <v>44116</v>
      </c>
      <c r="H66" s="135">
        <v>45211</v>
      </c>
      <c r="I66" s="134">
        <v>44925</v>
      </c>
      <c r="J66" s="56">
        <v>561.88</v>
      </c>
      <c r="K66" s="59">
        <v>471.25</v>
      </c>
      <c r="L66" s="59">
        <v>90.63</v>
      </c>
      <c r="M66" s="59"/>
      <c r="N66" s="59">
        <f t="shared" si="4"/>
        <v>0</v>
      </c>
      <c r="O66" s="10" t="s">
        <v>1146</v>
      </c>
      <c r="P66" s="71" t="s">
        <v>2273</v>
      </c>
      <c r="Q66" s="90" t="s">
        <v>1149</v>
      </c>
      <c r="R66" s="92"/>
      <c r="S66" t="str">
        <f>VLOOKUP(D66:D201,Sheet2!C64:E433,3,FALSE)</f>
        <v>4.35</v>
      </c>
      <c r="T66">
        <f t="shared" si="0"/>
        <v>6.04166666666667</v>
      </c>
      <c r="U66">
        <v>93</v>
      </c>
      <c r="V66">
        <f t="shared" si="1"/>
        <v>561.875</v>
      </c>
      <c r="W66">
        <f t="shared" si="2"/>
        <v>561.88</v>
      </c>
    </row>
    <row r="67" ht="22.5" spans="1:23">
      <c r="A67" s="8">
        <v>63</v>
      </c>
      <c r="B67" s="9" t="str">
        <f>VLOOKUP(D67:D202,Sheet2!C:D,2,0)</f>
        <v>31014650171180983</v>
      </c>
      <c r="C67" s="10" t="s">
        <v>1344</v>
      </c>
      <c r="D67" s="10" t="s">
        <v>1345</v>
      </c>
      <c r="E67" s="12" t="s">
        <v>2274</v>
      </c>
      <c r="F67" s="13">
        <v>50000</v>
      </c>
      <c r="G67" s="135">
        <v>44138</v>
      </c>
      <c r="H67" s="135">
        <v>45233</v>
      </c>
      <c r="I67" s="134">
        <v>44925</v>
      </c>
      <c r="J67" s="56">
        <v>561.88</v>
      </c>
      <c r="K67" s="59">
        <v>60.42</v>
      </c>
      <c r="L67" s="59"/>
      <c r="M67" s="59"/>
      <c r="N67" s="59">
        <f t="shared" si="4"/>
        <v>501.46</v>
      </c>
      <c r="O67" s="10" t="s">
        <v>1344</v>
      </c>
      <c r="P67" s="170" t="s">
        <v>2275</v>
      </c>
      <c r="Q67" s="90" t="s">
        <v>1350</v>
      </c>
      <c r="R67" s="92"/>
      <c r="S67" t="str">
        <f>VLOOKUP(D67:D202,Sheet2!C65:E434,3,FALSE)</f>
        <v>4.35</v>
      </c>
      <c r="T67">
        <f t="shared" si="0"/>
        <v>6.04166666666667</v>
      </c>
      <c r="U67">
        <v>93</v>
      </c>
      <c r="V67">
        <f t="shared" si="1"/>
        <v>561.875</v>
      </c>
      <c r="W67">
        <f t="shared" si="2"/>
        <v>561.88</v>
      </c>
    </row>
    <row r="68" ht="33.75" spans="1:23">
      <c r="A68" s="8">
        <v>64</v>
      </c>
      <c r="B68" s="9" t="str">
        <f>VLOOKUP(D68:D203,Sheet2!C:D,2,0)</f>
        <v>31014650167163373</v>
      </c>
      <c r="C68" s="10" t="s">
        <v>1199</v>
      </c>
      <c r="D68" s="10" t="s">
        <v>1200</v>
      </c>
      <c r="E68" s="12" t="s">
        <v>430</v>
      </c>
      <c r="F68" s="13">
        <v>50000</v>
      </c>
      <c r="G68" s="135">
        <v>44116</v>
      </c>
      <c r="H68" s="135">
        <v>45211</v>
      </c>
      <c r="I68" s="134">
        <v>44925</v>
      </c>
      <c r="J68" s="56">
        <v>561.88</v>
      </c>
      <c r="K68" s="59">
        <v>477.29</v>
      </c>
      <c r="L68" s="59"/>
      <c r="M68" s="59"/>
      <c r="N68" s="59">
        <f t="shared" si="4"/>
        <v>84.59</v>
      </c>
      <c r="O68" s="10" t="s">
        <v>1199</v>
      </c>
      <c r="P68" s="170" t="s">
        <v>2276</v>
      </c>
      <c r="Q68" s="90" t="s">
        <v>1201</v>
      </c>
      <c r="R68" s="92"/>
      <c r="S68" t="str">
        <f>VLOOKUP(D68:D203,Sheet2!C66:E435,3,FALSE)</f>
        <v>4.35</v>
      </c>
      <c r="T68">
        <f t="shared" si="0"/>
        <v>6.04166666666667</v>
      </c>
      <c r="U68">
        <v>93</v>
      </c>
      <c r="V68">
        <f t="shared" si="1"/>
        <v>561.875</v>
      </c>
      <c r="W68">
        <f t="shared" si="2"/>
        <v>561.88</v>
      </c>
    </row>
    <row r="69" ht="22.5" spans="1:23">
      <c r="A69" s="8">
        <v>65</v>
      </c>
      <c r="B69" s="9" t="str">
        <f>VLOOKUP(D69:D204,Sheet2!C:D,2,0)</f>
        <v>31014650258044432</v>
      </c>
      <c r="C69" s="43" t="s">
        <v>1601</v>
      </c>
      <c r="D69" s="171" t="s">
        <v>1602</v>
      </c>
      <c r="E69" s="45" t="s">
        <v>2266</v>
      </c>
      <c r="F69" s="95">
        <v>50000</v>
      </c>
      <c r="G69" s="138">
        <v>44518</v>
      </c>
      <c r="H69" s="138">
        <v>45614</v>
      </c>
      <c r="I69" s="134">
        <v>44925</v>
      </c>
      <c r="J69" s="56">
        <v>561.88</v>
      </c>
      <c r="K69" s="59">
        <v>235.63</v>
      </c>
      <c r="L69" s="59"/>
      <c r="M69" s="59"/>
      <c r="N69" s="59">
        <f t="shared" si="4"/>
        <v>326.25</v>
      </c>
      <c r="O69" s="43" t="s">
        <v>1601</v>
      </c>
      <c r="P69" s="172" t="s">
        <v>2277</v>
      </c>
      <c r="Q69" s="100">
        <v>18890662093</v>
      </c>
      <c r="R69" s="92"/>
      <c r="S69" t="str">
        <f>VLOOKUP(D69:D204,Sheet2!C67:E436,3,FALSE)</f>
        <v>4.35</v>
      </c>
      <c r="T69">
        <f t="shared" ref="T69:T132" si="5">F69*S69/100/12/30</f>
        <v>6.04166666666667</v>
      </c>
      <c r="U69">
        <v>93</v>
      </c>
      <c r="V69">
        <f t="shared" ref="V69:V132" si="6">T69*U69</f>
        <v>561.875</v>
      </c>
      <c r="W69">
        <f t="shared" ref="W69:W132" si="7">ROUND(V69:V204,2)</f>
        <v>561.88</v>
      </c>
    </row>
    <row r="70" ht="22.5" spans="1:23">
      <c r="A70" s="8">
        <v>66</v>
      </c>
      <c r="B70" s="9" t="str">
        <f>VLOOKUP(D70:D205,Sheet2!C:D,2,0)</f>
        <v>31014650260005374</v>
      </c>
      <c r="C70" s="43" t="s">
        <v>1399</v>
      </c>
      <c r="D70" s="171" t="s">
        <v>1400</v>
      </c>
      <c r="E70" s="45" t="s">
        <v>2278</v>
      </c>
      <c r="F70" s="95">
        <v>50000</v>
      </c>
      <c r="G70" s="138">
        <v>44526</v>
      </c>
      <c r="H70" s="138">
        <v>45256</v>
      </c>
      <c r="I70" s="135">
        <v>44925</v>
      </c>
      <c r="J70" s="56">
        <v>561.88</v>
      </c>
      <c r="K70" s="59">
        <v>54.38</v>
      </c>
      <c r="L70" s="59"/>
      <c r="M70" s="59"/>
      <c r="N70" s="59">
        <f t="shared" ref="N70:N101" si="8">J70-K70-L70-M70</f>
        <v>507.5</v>
      </c>
      <c r="O70" s="43" t="s">
        <v>1399</v>
      </c>
      <c r="P70" s="172" t="s">
        <v>2279</v>
      </c>
      <c r="Q70" s="100">
        <v>15526193863</v>
      </c>
      <c r="R70" s="92"/>
      <c r="S70" t="str">
        <f>VLOOKUP(D70:D205,Sheet2!C68:E437,3,FALSE)</f>
        <v>4.35</v>
      </c>
      <c r="T70">
        <f t="shared" si="5"/>
        <v>6.04166666666667</v>
      </c>
      <c r="U70">
        <v>93</v>
      </c>
      <c r="V70">
        <f t="shared" si="6"/>
        <v>561.875</v>
      </c>
      <c r="W70">
        <f t="shared" si="7"/>
        <v>561.88</v>
      </c>
    </row>
    <row r="71" ht="22.5" spans="1:23">
      <c r="A71" s="8">
        <v>67</v>
      </c>
      <c r="B71" s="9" t="str">
        <f>VLOOKUP(D71:D206,Sheet2!C:D,2,0)</f>
        <v>31014650263950291</v>
      </c>
      <c r="C71" s="43" t="s">
        <v>39</v>
      </c>
      <c r="D71" s="171" t="s">
        <v>1719</v>
      </c>
      <c r="E71" s="45" t="s">
        <v>40</v>
      </c>
      <c r="F71" s="95">
        <v>50000</v>
      </c>
      <c r="G71" s="138">
        <v>44540</v>
      </c>
      <c r="H71" s="138">
        <v>45636</v>
      </c>
      <c r="I71" s="135">
        <v>44925</v>
      </c>
      <c r="J71" s="56">
        <v>561.88</v>
      </c>
      <c r="K71" s="59">
        <v>120.83</v>
      </c>
      <c r="L71" s="59"/>
      <c r="M71" s="59"/>
      <c r="N71" s="59">
        <f t="shared" si="8"/>
        <v>441.05</v>
      </c>
      <c r="O71" s="43" t="s">
        <v>39</v>
      </c>
      <c r="P71" s="172" t="s">
        <v>2280</v>
      </c>
      <c r="Q71" s="100">
        <v>17375571372</v>
      </c>
      <c r="R71" s="92"/>
      <c r="S71" t="str">
        <f>VLOOKUP(D71:D206,Sheet2!C69:E438,3,FALSE)</f>
        <v>4.35</v>
      </c>
      <c r="T71">
        <f t="shared" si="5"/>
        <v>6.04166666666667</v>
      </c>
      <c r="U71">
        <v>93</v>
      </c>
      <c r="V71">
        <f t="shared" si="6"/>
        <v>561.875</v>
      </c>
      <c r="W71">
        <f t="shared" si="7"/>
        <v>561.88</v>
      </c>
    </row>
    <row r="72" s="79" customFormat="1" ht="22.5" spans="1:28">
      <c r="A72" s="8">
        <v>68</v>
      </c>
      <c r="B72" s="29" t="str">
        <f>VLOOKUP(D72:D207,Sheet2!C:D,2,0)</f>
        <v>31014650355786713</v>
      </c>
      <c r="C72" s="30" t="s">
        <v>1843</v>
      </c>
      <c r="D72" s="31" t="s">
        <v>1844</v>
      </c>
      <c r="E72" s="81" t="s">
        <v>2281</v>
      </c>
      <c r="F72" s="32">
        <v>50000</v>
      </c>
      <c r="G72" s="136" t="s">
        <v>1817</v>
      </c>
      <c r="H72" s="81" t="s">
        <v>1818</v>
      </c>
      <c r="I72" s="141">
        <v>44925</v>
      </c>
      <c r="J72" s="67">
        <v>516.67</v>
      </c>
      <c r="K72" s="68">
        <v>361.11</v>
      </c>
      <c r="L72" s="68"/>
      <c r="M72" s="68"/>
      <c r="N72" s="68">
        <f t="shared" si="8"/>
        <v>155.56</v>
      </c>
      <c r="O72" s="30" t="s">
        <v>1843</v>
      </c>
      <c r="P72" s="101"/>
      <c r="Q72" s="81" t="s">
        <v>1846</v>
      </c>
      <c r="R72" s="102"/>
      <c r="S72" s="79" t="str">
        <f>VLOOKUP(D72:D207,Sheet2!C70:E439,3,FALSE)</f>
        <v>4</v>
      </c>
      <c r="T72" s="79">
        <f t="shared" si="5"/>
        <v>5.55555555555556</v>
      </c>
      <c r="U72" s="79">
        <v>93</v>
      </c>
      <c r="V72" s="79">
        <f t="shared" si="6"/>
        <v>516.666666666667</v>
      </c>
      <c r="W72" s="79">
        <f t="shared" si="7"/>
        <v>516.67</v>
      </c>
      <c r="X72" s="79">
        <f>I72-G72</f>
        <v>65</v>
      </c>
      <c r="Y72" s="79">
        <f>T72*X72</f>
        <v>361.111111111111</v>
      </c>
      <c r="Z72" s="79">
        <f>ROUND(Y72:Y183,2)</f>
        <v>361.11</v>
      </c>
      <c r="AA72" s="79">
        <f>J72-Z72</f>
        <v>155.56</v>
      </c>
      <c r="AB72" s="79">
        <f>U72-X72</f>
        <v>28</v>
      </c>
    </row>
    <row r="73" s="79" customFormat="1" ht="22.5" spans="1:28">
      <c r="A73" s="8">
        <v>69</v>
      </c>
      <c r="B73" s="29" t="str">
        <f>VLOOKUP(D73:D208,Sheet2!C:D,2,0)</f>
        <v>31014650356058466</v>
      </c>
      <c r="C73" s="30" t="s">
        <v>1900</v>
      </c>
      <c r="D73" s="31" t="s">
        <v>1901</v>
      </c>
      <c r="E73" s="81" t="s">
        <v>34</v>
      </c>
      <c r="F73" s="32">
        <v>50000</v>
      </c>
      <c r="G73" s="136" t="s">
        <v>1850</v>
      </c>
      <c r="H73" s="81" t="s">
        <v>1851</v>
      </c>
      <c r="I73" s="141">
        <v>44925</v>
      </c>
      <c r="J73" s="67">
        <v>516.67</v>
      </c>
      <c r="K73" s="68">
        <v>355.56</v>
      </c>
      <c r="L73" s="68"/>
      <c r="M73" s="68"/>
      <c r="N73" s="68">
        <f t="shared" si="8"/>
        <v>161.11</v>
      </c>
      <c r="O73" s="103"/>
      <c r="P73" s="101"/>
      <c r="Q73" s="104"/>
      <c r="R73" s="102"/>
      <c r="S73" s="79" t="str">
        <f>VLOOKUP(D73:D208,Sheet2!C71:E440,3,FALSE)</f>
        <v>4</v>
      </c>
      <c r="T73" s="79">
        <f t="shared" si="5"/>
        <v>5.55555555555556</v>
      </c>
      <c r="U73" s="79">
        <v>93</v>
      </c>
      <c r="V73" s="79">
        <f t="shared" si="6"/>
        <v>516.666666666667</v>
      </c>
      <c r="W73" s="79">
        <f t="shared" si="7"/>
        <v>516.67</v>
      </c>
      <c r="X73" s="79">
        <f>I73-G73</f>
        <v>64</v>
      </c>
      <c r="Y73" s="79">
        <f>T73*X73</f>
        <v>355.555555555556</v>
      </c>
      <c r="Z73" s="79">
        <f>ROUND(Y73:Y184,2)</f>
        <v>355.56</v>
      </c>
      <c r="AA73" s="79">
        <f>J73-Z73</f>
        <v>161.11</v>
      </c>
      <c r="AB73" s="79">
        <f>U73-X73</f>
        <v>29</v>
      </c>
    </row>
    <row r="74" s="79" customFormat="1" ht="22.5" spans="1:28">
      <c r="A74" s="8">
        <v>70</v>
      </c>
      <c r="B74" s="29" t="str">
        <f>VLOOKUP(D74:D209,Sheet2!C:D,2,0)</f>
        <v>31014650356982365</v>
      </c>
      <c r="C74" s="30" t="s">
        <v>2182</v>
      </c>
      <c r="D74" s="31" t="s">
        <v>2183</v>
      </c>
      <c r="E74" s="81" t="s">
        <v>2259</v>
      </c>
      <c r="F74" s="32">
        <v>50000</v>
      </c>
      <c r="G74" s="136" t="s">
        <v>2119</v>
      </c>
      <c r="H74" s="81" t="s">
        <v>2120</v>
      </c>
      <c r="I74" s="141">
        <v>44925</v>
      </c>
      <c r="J74" s="67">
        <v>516.67</v>
      </c>
      <c r="K74" s="68">
        <v>333.33</v>
      </c>
      <c r="L74" s="68"/>
      <c r="M74" s="68"/>
      <c r="N74" s="68">
        <f t="shared" si="8"/>
        <v>183.34</v>
      </c>
      <c r="O74" s="103"/>
      <c r="P74" s="101"/>
      <c r="Q74" s="104"/>
      <c r="R74" s="102"/>
      <c r="S74" s="79" t="str">
        <f>VLOOKUP(D74:D209,Sheet2!C72:E441,3,FALSE)</f>
        <v>4</v>
      </c>
      <c r="T74" s="79">
        <f t="shared" si="5"/>
        <v>5.55555555555556</v>
      </c>
      <c r="U74" s="79">
        <v>93</v>
      </c>
      <c r="V74" s="79">
        <f t="shared" si="6"/>
        <v>516.666666666667</v>
      </c>
      <c r="W74" s="79">
        <f t="shared" si="7"/>
        <v>516.67</v>
      </c>
      <c r="X74" s="79">
        <f>I74-G74</f>
        <v>60</v>
      </c>
      <c r="Y74" s="79">
        <f>T74*X74</f>
        <v>333.333333333333</v>
      </c>
      <c r="Z74" s="79">
        <f>ROUND(Y74:Y185,2)</f>
        <v>333.33</v>
      </c>
      <c r="AA74" s="79">
        <f>J74-Z74</f>
        <v>183.34</v>
      </c>
      <c r="AB74" s="79">
        <f>U74-X74</f>
        <v>33</v>
      </c>
    </row>
    <row r="75" s="79" customFormat="1" ht="22.5" spans="1:28">
      <c r="A75" s="8">
        <v>71</v>
      </c>
      <c r="B75" s="29" t="str">
        <f>VLOOKUP(D75:D210,Sheet2!C:D,2,0)</f>
        <v>31014650356323561</v>
      </c>
      <c r="C75" s="30" t="s">
        <v>1960</v>
      </c>
      <c r="D75" s="31" t="s">
        <v>1961</v>
      </c>
      <c r="E75" s="81" t="s">
        <v>2282</v>
      </c>
      <c r="F75" s="32">
        <v>50000</v>
      </c>
      <c r="G75" s="136" t="s">
        <v>1918</v>
      </c>
      <c r="H75" s="81" t="s">
        <v>1919</v>
      </c>
      <c r="I75" s="141">
        <v>44925</v>
      </c>
      <c r="J75" s="67">
        <v>516.67</v>
      </c>
      <c r="K75" s="68">
        <v>350</v>
      </c>
      <c r="L75" s="68"/>
      <c r="M75" s="68"/>
      <c r="N75" s="68">
        <f t="shared" si="8"/>
        <v>166.67</v>
      </c>
      <c r="O75" s="103"/>
      <c r="P75" s="101"/>
      <c r="Q75" s="104"/>
      <c r="R75" s="102"/>
      <c r="S75" s="79" t="str">
        <f>VLOOKUP(D75:D210,Sheet2!C73:E442,3,FALSE)</f>
        <v>4</v>
      </c>
      <c r="T75" s="79">
        <f t="shared" si="5"/>
        <v>5.55555555555556</v>
      </c>
      <c r="U75" s="79">
        <v>93</v>
      </c>
      <c r="V75" s="79">
        <f t="shared" si="6"/>
        <v>516.666666666667</v>
      </c>
      <c r="W75" s="79">
        <f t="shared" si="7"/>
        <v>516.67</v>
      </c>
      <c r="X75" s="79">
        <f>I75-G75</f>
        <v>63</v>
      </c>
      <c r="Y75" s="79">
        <f>T75*X75</f>
        <v>350</v>
      </c>
      <c r="Z75" s="79">
        <f>ROUND(Y75:Y186,2)</f>
        <v>350</v>
      </c>
      <c r="AA75" s="79">
        <f>J75-Z75</f>
        <v>166.67</v>
      </c>
      <c r="AB75" s="79">
        <f>U75-X75</f>
        <v>30</v>
      </c>
    </row>
    <row r="76" s="79" customFormat="1" ht="22.5" spans="1:28">
      <c r="A76" s="8">
        <v>72</v>
      </c>
      <c r="B76" s="29" t="str">
        <f>VLOOKUP(D76:D211,Sheet2!C:D,2,0)</f>
        <v>31014650357075978</v>
      </c>
      <c r="C76" s="30" t="s">
        <v>2134</v>
      </c>
      <c r="D76" s="31" t="s">
        <v>2135</v>
      </c>
      <c r="E76" s="81" t="s">
        <v>2283</v>
      </c>
      <c r="F76" s="32">
        <v>50000</v>
      </c>
      <c r="G76" s="136" t="s">
        <v>2119</v>
      </c>
      <c r="H76" s="81" t="s">
        <v>2120</v>
      </c>
      <c r="I76" s="141">
        <v>44925</v>
      </c>
      <c r="J76" s="67">
        <v>516.67</v>
      </c>
      <c r="K76" s="68">
        <v>333.33</v>
      </c>
      <c r="L76" s="68"/>
      <c r="M76" s="68"/>
      <c r="N76" s="68">
        <f t="shared" si="8"/>
        <v>183.34</v>
      </c>
      <c r="O76" s="103"/>
      <c r="P76" s="101"/>
      <c r="Q76" s="104"/>
      <c r="R76" s="105"/>
      <c r="S76" s="79" t="str">
        <f>VLOOKUP(D76:D211,Sheet2!C74:E443,3,FALSE)</f>
        <v>4</v>
      </c>
      <c r="T76" s="79">
        <f t="shared" si="5"/>
        <v>5.55555555555556</v>
      </c>
      <c r="U76" s="79">
        <v>93</v>
      </c>
      <c r="V76" s="79">
        <f t="shared" si="6"/>
        <v>516.666666666667</v>
      </c>
      <c r="W76" s="79">
        <f t="shared" si="7"/>
        <v>516.67</v>
      </c>
      <c r="X76" s="79">
        <f>I76-G76</f>
        <v>60</v>
      </c>
      <c r="Y76" s="79">
        <f>T76*X76</f>
        <v>333.333333333333</v>
      </c>
      <c r="Z76" s="79">
        <f>ROUND(Y76:Y187,2)</f>
        <v>333.33</v>
      </c>
      <c r="AA76" s="79">
        <f>J76-Z76</f>
        <v>183.34</v>
      </c>
      <c r="AB76" s="79">
        <f>U76-X76</f>
        <v>33</v>
      </c>
    </row>
    <row r="77" ht="22.5" spans="1:23">
      <c r="A77" s="8">
        <v>73</v>
      </c>
      <c r="B77" s="9" t="str">
        <f>VLOOKUP(D77:D212,Sheet2!C:D,2,0)</f>
        <v>31014650064281327</v>
      </c>
      <c r="C77" s="16" t="s">
        <v>542</v>
      </c>
      <c r="D77" s="16" t="s">
        <v>543</v>
      </c>
      <c r="E77" s="18" t="s">
        <v>51</v>
      </c>
      <c r="F77" s="19">
        <v>50000</v>
      </c>
      <c r="G77" s="135" t="s">
        <v>544</v>
      </c>
      <c r="H77" s="135">
        <v>44927</v>
      </c>
      <c r="I77" s="135">
        <v>44925</v>
      </c>
      <c r="J77" s="56">
        <v>561.88</v>
      </c>
      <c r="K77" s="59">
        <v>404.79</v>
      </c>
      <c r="L77" s="59">
        <v>157.08</v>
      </c>
      <c r="M77" s="59"/>
      <c r="N77" s="59">
        <f t="shared" si="8"/>
        <v>0.00999999999996248</v>
      </c>
      <c r="O77" s="16" t="s">
        <v>542</v>
      </c>
      <c r="P77" s="71" t="s">
        <v>2284</v>
      </c>
      <c r="Q77" s="107" t="s">
        <v>546</v>
      </c>
      <c r="R77" s="108" t="s">
        <v>2285</v>
      </c>
      <c r="S77" t="str">
        <f>VLOOKUP(D77:D212,Sheet2!C75:E444,3,FALSE)</f>
        <v>4.35</v>
      </c>
      <c r="T77">
        <f t="shared" si="5"/>
        <v>6.04166666666667</v>
      </c>
      <c r="U77">
        <v>93</v>
      </c>
      <c r="V77">
        <f t="shared" si="6"/>
        <v>561.875</v>
      </c>
      <c r="W77">
        <f t="shared" si="7"/>
        <v>561.88</v>
      </c>
    </row>
    <row r="78" ht="22.5" spans="1:23">
      <c r="A78" s="8">
        <v>74</v>
      </c>
      <c r="B78" s="9" t="str">
        <f>VLOOKUP(D78:D213,Sheet2!C:D,2,0)</f>
        <v>31014650115810197</v>
      </c>
      <c r="C78" s="16" t="s">
        <v>375</v>
      </c>
      <c r="D78" s="167" t="s">
        <v>376</v>
      </c>
      <c r="E78" s="18" t="s">
        <v>51</v>
      </c>
      <c r="F78" s="19">
        <v>0</v>
      </c>
      <c r="G78" s="135" t="s">
        <v>356</v>
      </c>
      <c r="H78" s="135">
        <v>44892</v>
      </c>
      <c r="I78" s="134">
        <v>44887</v>
      </c>
      <c r="J78" s="60">
        <v>362.84</v>
      </c>
      <c r="K78" s="61">
        <v>362.84</v>
      </c>
      <c r="L78" s="61"/>
      <c r="M78" s="61"/>
      <c r="N78" s="59">
        <f t="shared" si="8"/>
        <v>0</v>
      </c>
      <c r="O78" s="16" t="s">
        <v>375</v>
      </c>
      <c r="P78" s="168" t="s">
        <v>2286</v>
      </c>
      <c r="Q78" s="107" t="s">
        <v>379</v>
      </c>
      <c r="R78" s="108"/>
      <c r="S78" s="109" t="s">
        <v>114</v>
      </c>
      <c r="T78">
        <f t="shared" si="5"/>
        <v>0</v>
      </c>
      <c r="U78">
        <v>93</v>
      </c>
      <c r="V78">
        <f t="shared" si="6"/>
        <v>0</v>
      </c>
      <c r="W78">
        <f t="shared" si="7"/>
        <v>0</v>
      </c>
    </row>
    <row r="79" ht="22.5" spans="1:23">
      <c r="A79" s="8">
        <v>75</v>
      </c>
      <c r="B79" s="9" t="str">
        <f>VLOOKUP(D79:D214,Sheet2!C:D,2,0)</f>
        <v>31014650164016615</v>
      </c>
      <c r="C79" s="10" t="s">
        <v>1081</v>
      </c>
      <c r="D79" s="165" t="s">
        <v>1082</v>
      </c>
      <c r="E79" s="12" t="s">
        <v>56</v>
      </c>
      <c r="F79" s="13">
        <v>50000</v>
      </c>
      <c r="G79" s="135">
        <v>44098</v>
      </c>
      <c r="H79" s="135">
        <v>45193</v>
      </c>
      <c r="I79" s="135">
        <v>44925</v>
      </c>
      <c r="J79" s="56">
        <v>561.88</v>
      </c>
      <c r="K79" s="59">
        <v>471.25</v>
      </c>
      <c r="L79" s="59">
        <v>90.63</v>
      </c>
      <c r="M79" s="59"/>
      <c r="N79" s="59">
        <f t="shared" si="8"/>
        <v>0</v>
      </c>
      <c r="O79" s="10" t="s">
        <v>1081</v>
      </c>
      <c r="P79" s="71" t="s">
        <v>2287</v>
      </c>
      <c r="Q79" s="107" t="s">
        <v>1085</v>
      </c>
      <c r="R79" s="108"/>
      <c r="S79" t="str">
        <f>VLOOKUP(D79:D214,Sheet2!C77:E446,3,FALSE)</f>
        <v>4.35</v>
      </c>
      <c r="T79">
        <f t="shared" si="5"/>
        <v>6.04166666666667</v>
      </c>
      <c r="U79">
        <v>93</v>
      </c>
      <c r="V79">
        <f t="shared" si="6"/>
        <v>561.875</v>
      </c>
      <c r="W79">
        <f t="shared" si="7"/>
        <v>561.88</v>
      </c>
    </row>
    <row r="80" ht="22.5" spans="1:23">
      <c r="A80" s="8">
        <v>76</v>
      </c>
      <c r="B80" s="9" t="str">
        <f>VLOOKUP(D80:D215,Sheet2!C:D,2,0)</f>
        <v>31014650178090309</v>
      </c>
      <c r="C80" s="10" t="s">
        <v>52</v>
      </c>
      <c r="D80" s="10" t="s">
        <v>1431</v>
      </c>
      <c r="E80" s="12" t="s">
        <v>53</v>
      </c>
      <c r="F80" s="13">
        <v>50000</v>
      </c>
      <c r="G80" s="135">
        <v>44175</v>
      </c>
      <c r="H80" s="135">
        <v>45270</v>
      </c>
      <c r="I80" s="135">
        <v>44925</v>
      </c>
      <c r="J80" s="56">
        <v>561.88</v>
      </c>
      <c r="K80" s="59">
        <v>120.83</v>
      </c>
      <c r="L80" s="59"/>
      <c r="M80" s="59"/>
      <c r="N80" s="59">
        <f t="shared" si="8"/>
        <v>441.05</v>
      </c>
      <c r="O80" s="10" t="s">
        <v>52</v>
      </c>
      <c r="P80" s="168" t="s">
        <v>2288</v>
      </c>
      <c r="Q80" s="107" t="s">
        <v>1434</v>
      </c>
      <c r="R80" s="108"/>
      <c r="S80" t="str">
        <f>VLOOKUP(D80:D215,Sheet2!C78:E447,3,FALSE)</f>
        <v>4.35</v>
      </c>
      <c r="T80">
        <f t="shared" si="5"/>
        <v>6.04166666666667</v>
      </c>
      <c r="U80">
        <v>93</v>
      </c>
      <c r="V80">
        <f t="shared" si="6"/>
        <v>561.875</v>
      </c>
      <c r="W80">
        <f t="shared" si="7"/>
        <v>561.88</v>
      </c>
    </row>
    <row r="81" ht="22.5" spans="1:23">
      <c r="A81" s="8">
        <v>77</v>
      </c>
      <c r="B81" s="9" t="str">
        <f>VLOOKUP(D81:D216,Sheet2!C:D,2,0)</f>
        <v>31014650179266885</v>
      </c>
      <c r="C81" s="10" t="s">
        <v>1444</v>
      </c>
      <c r="D81" s="10" t="s">
        <v>1445</v>
      </c>
      <c r="E81" s="12" t="s">
        <v>53</v>
      </c>
      <c r="F81" s="13">
        <v>50000</v>
      </c>
      <c r="G81" s="135">
        <v>44181</v>
      </c>
      <c r="H81" s="135">
        <v>45276</v>
      </c>
      <c r="I81" s="135">
        <v>44925</v>
      </c>
      <c r="J81" s="56">
        <v>561.88</v>
      </c>
      <c r="K81" s="59">
        <v>501.46</v>
      </c>
      <c r="L81" s="59">
        <v>60.42</v>
      </c>
      <c r="M81" s="59"/>
      <c r="N81" s="59">
        <f t="shared" si="8"/>
        <v>0</v>
      </c>
      <c r="O81" s="10" t="s">
        <v>1444</v>
      </c>
      <c r="P81" s="71" t="s">
        <v>2289</v>
      </c>
      <c r="Q81" s="107" t="s">
        <v>1448</v>
      </c>
      <c r="R81" s="108"/>
      <c r="S81" t="str">
        <f>VLOOKUP(D81:D216,Sheet2!C79:E448,3,FALSE)</f>
        <v>4.35</v>
      </c>
      <c r="T81">
        <f t="shared" si="5"/>
        <v>6.04166666666667</v>
      </c>
      <c r="U81">
        <v>93</v>
      </c>
      <c r="V81">
        <f t="shared" si="6"/>
        <v>561.875</v>
      </c>
      <c r="W81">
        <f t="shared" si="7"/>
        <v>561.88</v>
      </c>
    </row>
    <row r="82" ht="22.5" spans="1:23">
      <c r="A82" s="8">
        <v>78</v>
      </c>
      <c r="B82" s="9" t="str">
        <f>VLOOKUP(D82:D217,Sheet2!C:D,2,0)</f>
        <v>31014650182289456</v>
      </c>
      <c r="C82" s="10" t="s">
        <v>48</v>
      </c>
      <c r="D82" s="10" t="s">
        <v>1498</v>
      </c>
      <c r="E82" s="12" t="s">
        <v>49</v>
      </c>
      <c r="F82" s="13">
        <v>50000</v>
      </c>
      <c r="G82" s="135">
        <v>44196</v>
      </c>
      <c r="H82" s="135">
        <v>45291</v>
      </c>
      <c r="I82" s="135">
        <v>44925</v>
      </c>
      <c r="J82" s="56">
        <v>561.88</v>
      </c>
      <c r="K82" s="59">
        <v>90.63</v>
      </c>
      <c r="L82" s="59"/>
      <c r="M82" s="59"/>
      <c r="N82" s="59">
        <f t="shared" si="8"/>
        <v>471.25</v>
      </c>
      <c r="O82" s="10" t="s">
        <v>48</v>
      </c>
      <c r="P82" s="170" t="s">
        <v>2290</v>
      </c>
      <c r="Q82" s="107" t="s">
        <v>1499</v>
      </c>
      <c r="R82" s="108"/>
      <c r="S82" t="str">
        <f>VLOOKUP(D82:D217,Sheet2!C80:E449,3,FALSE)</f>
        <v>4.35</v>
      </c>
      <c r="T82">
        <f t="shared" si="5"/>
        <v>6.04166666666667</v>
      </c>
      <c r="U82">
        <v>93</v>
      </c>
      <c r="V82">
        <f t="shared" si="6"/>
        <v>561.875</v>
      </c>
      <c r="W82">
        <f t="shared" si="7"/>
        <v>561.88</v>
      </c>
    </row>
    <row r="83" ht="22.5" spans="1:23">
      <c r="A83" s="8">
        <v>79</v>
      </c>
      <c r="B83" s="9" t="str">
        <f>VLOOKUP(D83:D218,Sheet2!C:D,2,0)</f>
        <v>31014650182315669</v>
      </c>
      <c r="C83" s="10" t="s">
        <v>1489</v>
      </c>
      <c r="D83" s="165" t="s">
        <v>1490</v>
      </c>
      <c r="E83" s="12" t="s">
        <v>49</v>
      </c>
      <c r="F83" s="13">
        <v>50000</v>
      </c>
      <c r="G83" s="135">
        <v>44196</v>
      </c>
      <c r="H83" s="135">
        <v>45291</v>
      </c>
      <c r="I83" s="135">
        <v>44925</v>
      </c>
      <c r="J83" s="56">
        <v>561.88</v>
      </c>
      <c r="K83" s="59">
        <v>422.64</v>
      </c>
      <c r="L83" s="59">
        <v>90.63</v>
      </c>
      <c r="M83" s="59"/>
      <c r="N83" s="59">
        <f t="shared" si="8"/>
        <v>48.61</v>
      </c>
      <c r="O83" s="10" t="s">
        <v>1489</v>
      </c>
      <c r="P83" s="170" t="s">
        <v>2291</v>
      </c>
      <c r="Q83" s="107" t="s">
        <v>1495</v>
      </c>
      <c r="R83" s="108"/>
      <c r="S83" t="str">
        <f>VLOOKUP(D83:D218,Sheet2!C81:E450,3,FALSE)</f>
        <v>4.35</v>
      </c>
      <c r="T83">
        <f t="shared" si="5"/>
        <v>6.04166666666667</v>
      </c>
      <c r="U83">
        <v>93</v>
      </c>
      <c r="V83">
        <f t="shared" si="6"/>
        <v>561.875</v>
      </c>
      <c r="W83">
        <f t="shared" si="7"/>
        <v>561.88</v>
      </c>
    </row>
    <row r="84" s="79" customFormat="1" ht="22.5" spans="1:28">
      <c r="A84" s="8">
        <v>80</v>
      </c>
      <c r="B84" s="29" t="str">
        <f>VLOOKUP(D84:D219,Sheet2!C:D,2,0)</f>
        <v>31014650356580325</v>
      </c>
      <c r="C84" s="30" t="s">
        <v>2043</v>
      </c>
      <c r="D84" s="31" t="s">
        <v>2044</v>
      </c>
      <c r="E84" s="81" t="s">
        <v>2292</v>
      </c>
      <c r="F84" s="32">
        <v>50000</v>
      </c>
      <c r="G84" s="136" t="s">
        <v>2015</v>
      </c>
      <c r="H84" s="81" t="s">
        <v>2016</v>
      </c>
      <c r="I84" s="141">
        <v>44925</v>
      </c>
      <c r="J84" s="67">
        <v>516.67</v>
      </c>
      <c r="K84" s="68">
        <v>344.44</v>
      </c>
      <c r="L84" s="68"/>
      <c r="M84" s="68"/>
      <c r="N84" s="68">
        <f t="shared" si="8"/>
        <v>172.23</v>
      </c>
      <c r="O84" s="30" t="s">
        <v>2043</v>
      </c>
      <c r="P84" s="110"/>
      <c r="Q84" s="111"/>
      <c r="R84" s="112"/>
      <c r="S84" s="79" t="str">
        <f>VLOOKUP(D84:D219,Sheet2!C82:E451,3,FALSE)</f>
        <v>4</v>
      </c>
      <c r="T84" s="79">
        <f t="shared" si="5"/>
        <v>5.55555555555556</v>
      </c>
      <c r="U84" s="79">
        <v>93</v>
      </c>
      <c r="V84" s="79">
        <f t="shared" si="6"/>
        <v>516.666666666667</v>
      </c>
      <c r="W84" s="79">
        <f t="shared" si="7"/>
        <v>516.67</v>
      </c>
      <c r="X84" s="79">
        <f>I84-G84</f>
        <v>62</v>
      </c>
      <c r="Y84" s="79">
        <f>T84*X84</f>
        <v>344.444444444444</v>
      </c>
      <c r="Z84" s="79">
        <f>ROUND(Y84:Y195,2)</f>
        <v>344.44</v>
      </c>
      <c r="AA84" s="79">
        <f>J84-Z84</f>
        <v>172.23</v>
      </c>
      <c r="AB84" s="79">
        <f>U84-X84</f>
        <v>31</v>
      </c>
    </row>
    <row r="85" s="79" customFormat="1" ht="22.5" spans="1:28">
      <c r="A85" s="8">
        <v>81</v>
      </c>
      <c r="B85" s="29" t="str">
        <f>VLOOKUP(D85:D220,Sheet2!C:D,2,0)</f>
        <v>31014650356580926</v>
      </c>
      <c r="C85" s="30" t="s">
        <v>2030</v>
      </c>
      <c r="D85" s="31" t="s">
        <v>2031</v>
      </c>
      <c r="E85" s="81" t="s">
        <v>2292</v>
      </c>
      <c r="F85" s="32">
        <v>50000</v>
      </c>
      <c r="G85" s="136" t="s">
        <v>2015</v>
      </c>
      <c r="H85" s="81" t="s">
        <v>2016</v>
      </c>
      <c r="I85" s="141">
        <v>44925</v>
      </c>
      <c r="J85" s="67">
        <v>516.67</v>
      </c>
      <c r="K85" s="68">
        <v>344.44</v>
      </c>
      <c r="L85" s="68"/>
      <c r="M85" s="68"/>
      <c r="N85" s="68">
        <f t="shared" si="8"/>
        <v>172.23</v>
      </c>
      <c r="O85" s="30" t="s">
        <v>2030</v>
      </c>
      <c r="P85" s="110"/>
      <c r="Q85" s="111"/>
      <c r="R85" s="112"/>
      <c r="S85" s="79" t="str">
        <f>VLOOKUP(D85:D220,Sheet2!C83:E452,3,FALSE)</f>
        <v>4</v>
      </c>
      <c r="T85" s="79">
        <f t="shared" si="5"/>
        <v>5.55555555555556</v>
      </c>
      <c r="U85" s="79">
        <v>93</v>
      </c>
      <c r="V85" s="79">
        <f t="shared" si="6"/>
        <v>516.666666666667</v>
      </c>
      <c r="W85" s="79">
        <f t="shared" si="7"/>
        <v>516.67</v>
      </c>
      <c r="X85" s="79">
        <f>I85-G85</f>
        <v>62</v>
      </c>
      <c r="Y85" s="79">
        <f>T85*X85</f>
        <v>344.444444444444</v>
      </c>
      <c r="Z85" s="79">
        <f>ROUND(Y85:Y196,2)</f>
        <v>344.44</v>
      </c>
      <c r="AA85" s="79">
        <f>J85-Z85</f>
        <v>172.23</v>
      </c>
      <c r="AB85" s="79">
        <f>U85-X85</f>
        <v>31</v>
      </c>
    </row>
    <row r="86" ht="22.5" spans="1:23">
      <c r="A86" s="8">
        <v>82</v>
      </c>
      <c r="B86" s="9" t="str">
        <f>VLOOKUP(D86:D221,Sheet2!C:D,2,0)</f>
        <v>31014650115681035</v>
      </c>
      <c r="C86" s="16" t="s">
        <v>251</v>
      </c>
      <c r="D86" s="16" t="s">
        <v>252</v>
      </c>
      <c r="E86" s="18" t="s">
        <v>2293</v>
      </c>
      <c r="F86" s="19">
        <v>0</v>
      </c>
      <c r="G86" s="135" t="s">
        <v>184</v>
      </c>
      <c r="H86" s="135">
        <v>44891</v>
      </c>
      <c r="I86" s="134">
        <v>44887</v>
      </c>
      <c r="J86" s="60">
        <v>362.84</v>
      </c>
      <c r="K86" s="61">
        <v>0</v>
      </c>
      <c r="L86" s="61"/>
      <c r="M86" s="61"/>
      <c r="N86" s="59">
        <f t="shared" si="8"/>
        <v>362.84</v>
      </c>
      <c r="O86" s="16" t="s">
        <v>251</v>
      </c>
      <c r="P86" s="168" t="s">
        <v>2294</v>
      </c>
      <c r="Q86" s="113" t="s">
        <v>255</v>
      </c>
      <c r="R86" s="108" t="s">
        <v>2295</v>
      </c>
      <c r="S86" t="e">
        <f>VLOOKUP(D86:D221,Sheet2!C84:E453,3,FALSE)</f>
        <v>#N/A</v>
      </c>
      <c r="T86" t="e">
        <f t="shared" si="5"/>
        <v>#N/A</v>
      </c>
      <c r="U86">
        <v>93</v>
      </c>
      <c r="V86" t="e">
        <f t="shared" si="6"/>
        <v>#N/A</v>
      </c>
      <c r="W86" t="e">
        <f t="shared" si="7"/>
        <v>#N/A</v>
      </c>
    </row>
    <row r="87" ht="22.5" spans="1:23">
      <c r="A87" s="8">
        <v>83</v>
      </c>
      <c r="B87" s="9" t="str">
        <f>VLOOKUP(D87:D222,Sheet2!C:D,2,0)</f>
        <v>31014650115694747</v>
      </c>
      <c r="C87" s="16" t="s">
        <v>279</v>
      </c>
      <c r="D87" s="16" t="s">
        <v>280</v>
      </c>
      <c r="E87" s="18" t="s">
        <v>63</v>
      </c>
      <c r="F87" s="19">
        <v>0</v>
      </c>
      <c r="G87" s="135" t="s">
        <v>184</v>
      </c>
      <c r="H87" s="135">
        <v>44891</v>
      </c>
      <c r="I87" s="134">
        <v>44887</v>
      </c>
      <c r="J87" s="60">
        <v>362.84</v>
      </c>
      <c r="K87" s="61">
        <v>0</v>
      </c>
      <c r="L87" s="61"/>
      <c r="M87" s="61"/>
      <c r="N87" s="59">
        <f t="shared" si="8"/>
        <v>362.84</v>
      </c>
      <c r="O87" s="16" t="s">
        <v>279</v>
      </c>
      <c r="P87" s="168" t="s">
        <v>2296</v>
      </c>
      <c r="Q87" s="113" t="s">
        <v>283</v>
      </c>
      <c r="R87" s="108"/>
      <c r="S87" t="e">
        <f>VLOOKUP(D87:D222,Sheet2!C85:E454,3,FALSE)</f>
        <v>#N/A</v>
      </c>
      <c r="T87" t="e">
        <f t="shared" si="5"/>
        <v>#N/A</v>
      </c>
      <c r="U87">
        <v>93</v>
      </c>
      <c r="V87" t="e">
        <f t="shared" si="6"/>
        <v>#N/A</v>
      </c>
      <c r="W87" t="e">
        <f t="shared" si="7"/>
        <v>#N/A</v>
      </c>
    </row>
    <row r="88" ht="22.5" spans="1:23">
      <c r="A88" s="8">
        <v>84</v>
      </c>
      <c r="B88" s="9" t="str">
        <f>VLOOKUP(D88:D223,Sheet2!C:D,2,0)</f>
        <v>31014650062891378</v>
      </c>
      <c r="C88" s="16" t="s">
        <v>516</v>
      </c>
      <c r="D88" s="167" t="s">
        <v>517</v>
      </c>
      <c r="E88" s="18" t="s">
        <v>2297</v>
      </c>
      <c r="F88" s="19">
        <v>0</v>
      </c>
      <c r="G88" s="135" t="s">
        <v>519</v>
      </c>
      <c r="H88" s="135">
        <v>44908</v>
      </c>
      <c r="I88" s="135">
        <v>44900</v>
      </c>
      <c r="J88" s="60">
        <v>410.84</v>
      </c>
      <c r="K88" s="61">
        <v>0</v>
      </c>
      <c r="L88" s="61"/>
      <c r="M88" s="61"/>
      <c r="N88" s="59">
        <f t="shared" si="8"/>
        <v>410.84</v>
      </c>
      <c r="O88" s="16" t="s">
        <v>516</v>
      </c>
      <c r="P88" s="168" t="s">
        <v>2298</v>
      </c>
      <c r="Q88" s="113" t="s">
        <v>523</v>
      </c>
      <c r="R88" s="108"/>
      <c r="S88">
        <v>4.35</v>
      </c>
      <c r="T88">
        <f t="shared" si="5"/>
        <v>0</v>
      </c>
      <c r="U88">
        <v>68</v>
      </c>
      <c r="V88">
        <f t="shared" si="6"/>
        <v>0</v>
      </c>
      <c r="W88">
        <f t="shared" si="7"/>
        <v>0</v>
      </c>
    </row>
    <row r="89" ht="22.5" spans="1:23">
      <c r="A89" s="8">
        <v>85</v>
      </c>
      <c r="B89" s="9" t="str">
        <f>VLOOKUP(D89:D224,Sheet2!C:D,2,0)</f>
        <v>31014650115741596</v>
      </c>
      <c r="C89" s="16" t="s">
        <v>192</v>
      </c>
      <c r="D89" s="16" t="s">
        <v>193</v>
      </c>
      <c r="E89" s="18" t="s">
        <v>2299</v>
      </c>
      <c r="F89" s="19">
        <v>0</v>
      </c>
      <c r="G89" s="135" t="s">
        <v>184</v>
      </c>
      <c r="H89" s="135">
        <v>44891</v>
      </c>
      <c r="I89" s="134">
        <v>44887</v>
      </c>
      <c r="J89" s="60">
        <v>362.84</v>
      </c>
      <c r="K89" s="61">
        <v>0</v>
      </c>
      <c r="L89" s="61"/>
      <c r="M89" s="61"/>
      <c r="N89" s="59">
        <f t="shared" si="8"/>
        <v>362.84</v>
      </c>
      <c r="O89" s="16" t="s">
        <v>192</v>
      </c>
      <c r="P89" s="168" t="s">
        <v>2300</v>
      </c>
      <c r="Q89" s="113" t="s">
        <v>196</v>
      </c>
      <c r="R89" s="108"/>
      <c r="S89" t="e">
        <f>VLOOKUP(D89:D224,Sheet2!C87:E456,3,FALSE)</f>
        <v>#N/A</v>
      </c>
      <c r="T89" t="e">
        <f t="shared" si="5"/>
        <v>#N/A</v>
      </c>
      <c r="U89">
        <v>93</v>
      </c>
      <c r="V89" t="e">
        <f t="shared" si="6"/>
        <v>#N/A</v>
      </c>
      <c r="W89" t="e">
        <f t="shared" si="7"/>
        <v>#N/A</v>
      </c>
    </row>
    <row r="90" ht="22.5" spans="1:23">
      <c r="A90" s="8">
        <v>86</v>
      </c>
      <c r="B90" s="9" t="str">
        <f>VLOOKUP(D90:D225,Sheet2!C:D,2,0)</f>
        <v>31014650115725697</v>
      </c>
      <c r="C90" s="16" t="s">
        <v>460</v>
      </c>
      <c r="D90" s="16" t="s">
        <v>461</v>
      </c>
      <c r="E90" s="18" t="s">
        <v>2301</v>
      </c>
      <c r="F90" s="19">
        <v>0</v>
      </c>
      <c r="G90" s="135" t="s">
        <v>184</v>
      </c>
      <c r="H90" s="135">
        <v>44892</v>
      </c>
      <c r="I90" s="134">
        <v>44887</v>
      </c>
      <c r="J90" s="60">
        <v>362.84</v>
      </c>
      <c r="K90" s="61">
        <v>0</v>
      </c>
      <c r="L90" s="61"/>
      <c r="M90" s="61"/>
      <c r="N90" s="59">
        <f t="shared" si="8"/>
        <v>362.84</v>
      </c>
      <c r="O90" s="16" t="s">
        <v>460</v>
      </c>
      <c r="P90" s="168" t="s">
        <v>2302</v>
      </c>
      <c r="Q90" s="113" t="s">
        <v>464</v>
      </c>
      <c r="R90" s="108"/>
      <c r="S90" t="e">
        <f>VLOOKUP(D90:D225,Sheet2!C88:E457,3,FALSE)</f>
        <v>#N/A</v>
      </c>
      <c r="T90" t="e">
        <f t="shared" si="5"/>
        <v>#N/A</v>
      </c>
      <c r="U90">
        <v>93</v>
      </c>
      <c r="V90" t="e">
        <f t="shared" si="6"/>
        <v>#N/A</v>
      </c>
      <c r="W90" t="e">
        <f t="shared" si="7"/>
        <v>#N/A</v>
      </c>
    </row>
    <row r="91" ht="22.5" spans="1:23">
      <c r="A91" s="8">
        <v>87</v>
      </c>
      <c r="B91" s="9" t="str">
        <f>VLOOKUP(D91:D226,Sheet2!C:D,2,0)</f>
        <v>31014650115836502</v>
      </c>
      <c r="C91" s="16" t="s">
        <v>369</v>
      </c>
      <c r="D91" s="16" t="s">
        <v>370</v>
      </c>
      <c r="E91" s="18" t="s">
        <v>2303</v>
      </c>
      <c r="F91" s="19">
        <v>0</v>
      </c>
      <c r="G91" s="135" t="s">
        <v>356</v>
      </c>
      <c r="H91" s="135">
        <v>44892</v>
      </c>
      <c r="I91" s="134">
        <v>44887</v>
      </c>
      <c r="J91" s="60">
        <v>362.84</v>
      </c>
      <c r="K91" s="61">
        <v>0</v>
      </c>
      <c r="L91" s="61"/>
      <c r="M91" s="61"/>
      <c r="N91" s="59">
        <f t="shared" si="8"/>
        <v>362.84</v>
      </c>
      <c r="O91" s="16" t="s">
        <v>369</v>
      </c>
      <c r="P91" s="168" t="s">
        <v>2304</v>
      </c>
      <c r="Q91" s="113" t="s">
        <v>373</v>
      </c>
      <c r="R91" s="108"/>
      <c r="S91" t="e">
        <f>VLOOKUP(D91:D226,Sheet2!C89:E458,3,FALSE)</f>
        <v>#N/A</v>
      </c>
      <c r="T91" t="e">
        <f t="shared" si="5"/>
        <v>#N/A</v>
      </c>
      <c r="U91">
        <v>93</v>
      </c>
      <c r="V91" t="e">
        <f t="shared" si="6"/>
        <v>#N/A</v>
      </c>
      <c r="W91" t="e">
        <f t="shared" si="7"/>
        <v>#N/A</v>
      </c>
    </row>
    <row r="92" ht="22.5" spans="1:23">
      <c r="A92" s="8">
        <v>88</v>
      </c>
      <c r="B92" s="9" t="str">
        <f>VLOOKUP(D92:D227,Sheet2!C:D,2,0)</f>
        <v>31014650136677125</v>
      </c>
      <c r="C92" s="10" t="s">
        <v>640</v>
      </c>
      <c r="D92" s="10" t="s">
        <v>641</v>
      </c>
      <c r="E92" s="12" t="s">
        <v>2305</v>
      </c>
      <c r="F92" s="13">
        <v>50000</v>
      </c>
      <c r="G92" s="135">
        <v>43949</v>
      </c>
      <c r="H92" s="135" t="s">
        <v>643</v>
      </c>
      <c r="I92" s="135">
        <v>44925</v>
      </c>
      <c r="J92" s="56">
        <v>561.88</v>
      </c>
      <c r="K92" s="59">
        <v>54.38</v>
      </c>
      <c r="L92" s="59"/>
      <c r="M92" s="59"/>
      <c r="N92" s="59">
        <f t="shared" si="8"/>
        <v>507.5</v>
      </c>
      <c r="O92" s="10" t="s">
        <v>640</v>
      </c>
      <c r="P92" s="71" t="s">
        <v>2306</v>
      </c>
      <c r="Q92" s="113" t="s">
        <v>646</v>
      </c>
      <c r="R92" s="108"/>
      <c r="S92" t="str">
        <f>VLOOKUP(D92:D227,Sheet2!C90:E459,3,FALSE)</f>
        <v>4.35</v>
      </c>
      <c r="T92">
        <f t="shared" si="5"/>
        <v>6.04166666666667</v>
      </c>
      <c r="U92">
        <v>93</v>
      </c>
      <c r="V92">
        <f t="shared" si="6"/>
        <v>561.875</v>
      </c>
      <c r="W92">
        <f t="shared" si="7"/>
        <v>561.88</v>
      </c>
    </row>
    <row r="93" ht="22.5" spans="1:23">
      <c r="A93" s="8">
        <v>89</v>
      </c>
      <c r="B93" s="9" t="str">
        <f>VLOOKUP(D93:D228,Sheet2!C:D,2,0)</f>
        <v>31014650167172173</v>
      </c>
      <c r="C93" s="10" t="s">
        <v>1165</v>
      </c>
      <c r="D93" s="10" t="s">
        <v>1166</v>
      </c>
      <c r="E93" s="12" t="s">
        <v>63</v>
      </c>
      <c r="F93" s="13">
        <v>50000</v>
      </c>
      <c r="G93" s="135">
        <v>44116</v>
      </c>
      <c r="H93" s="135">
        <v>45211</v>
      </c>
      <c r="I93" s="135">
        <v>44925</v>
      </c>
      <c r="J93" s="56">
        <v>561.88</v>
      </c>
      <c r="K93" s="59">
        <v>90.63</v>
      </c>
      <c r="L93" s="59"/>
      <c r="M93" s="59"/>
      <c r="N93" s="59">
        <f t="shared" si="8"/>
        <v>471.25</v>
      </c>
      <c r="O93" s="10" t="s">
        <v>1165</v>
      </c>
      <c r="P93" s="170" t="s">
        <v>2307</v>
      </c>
      <c r="Q93" s="113" t="s">
        <v>1167</v>
      </c>
      <c r="R93" s="108"/>
      <c r="S93" t="str">
        <f>VLOOKUP(D93:D228,Sheet2!C91:E460,3,FALSE)</f>
        <v>4.35</v>
      </c>
      <c r="T93">
        <f t="shared" si="5"/>
        <v>6.04166666666667</v>
      </c>
      <c r="U93">
        <v>93</v>
      </c>
      <c r="V93">
        <f t="shared" si="6"/>
        <v>561.875</v>
      </c>
      <c r="W93">
        <f t="shared" si="7"/>
        <v>561.88</v>
      </c>
    </row>
    <row r="94" ht="22.5" spans="1:23">
      <c r="A94" s="8">
        <v>90</v>
      </c>
      <c r="B94" s="9" t="str">
        <f>VLOOKUP(D94:D229,Sheet2!C:D,2,0)</f>
        <v>31014650164040456</v>
      </c>
      <c r="C94" s="10" t="s">
        <v>1038</v>
      </c>
      <c r="D94" s="10" t="s">
        <v>1039</v>
      </c>
      <c r="E94" s="12" t="s">
        <v>2303</v>
      </c>
      <c r="F94" s="13">
        <v>50000</v>
      </c>
      <c r="G94" s="135">
        <v>44098</v>
      </c>
      <c r="H94" s="135">
        <v>45193</v>
      </c>
      <c r="I94" s="135">
        <v>44925</v>
      </c>
      <c r="J94" s="56">
        <v>561.88</v>
      </c>
      <c r="K94" s="59">
        <v>90.63</v>
      </c>
      <c r="L94" s="59"/>
      <c r="M94" s="59"/>
      <c r="N94" s="59">
        <f t="shared" si="8"/>
        <v>471.25</v>
      </c>
      <c r="O94" s="10" t="s">
        <v>1038</v>
      </c>
      <c r="P94" s="71" t="s">
        <v>2308</v>
      </c>
      <c r="Q94" s="113" t="s">
        <v>1041</v>
      </c>
      <c r="R94" s="108"/>
      <c r="S94" t="str">
        <f>VLOOKUP(D94:D229,Sheet2!C92:E461,3,FALSE)</f>
        <v>4.35</v>
      </c>
      <c r="T94">
        <f t="shared" si="5"/>
        <v>6.04166666666667</v>
      </c>
      <c r="U94">
        <v>93</v>
      </c>
      <c r="V94">
        <f t="shared" si="6"/>
        <v>561.875</v>
      </c>
      <c r="W94">
        <f t="shared" si="7"/>
        <v>561.88</v>
      </c>
    </row>
    <row r="95" ht="22.5" spans="1:23">
      <c r="A95" s="8">
        <v>91</v>
      </c>
      <c r="B95" s="9" t="str">
        <f>VLOOKUP(D95:D230,Sheet2!C:D,2,0)</f>
        <v>31014650167165280</v>
      </c>
      <c r="C95" s="10" t="s">
        <v>1174</v>
      </c>
      <c r="D95" s="10" t="s">
        <v>1175</v>
      </c>
      <c r="E95" s="12" t="s">
        <v>2305</v>
      </c>
      <c r="F95" s="13">
        <v>50000</v>
      </c>
      <c r="G95" s="135">
        <v>44116</v>
      </c>
      <c r="H95" s="135">
        <v>45211</v>
      </c>
      <c r="I95" s="135">
        <v>44925</v>
      </c>
      <c r="J95" s="56">
        <v>561.88</v>
      </c>
      <c r="K95" s="59">
        <v>90.63</v>
      </c>
      <c r="L95" s="59"/>
      <c r="M95" s="59"/>
      <c r="N95" s="59">
        <f t="shared" si="8"/>
        <v>471.25</v>
      </c>
      <c r="O95" s="10" t="s">
        <v>1174</v>
      </c>
      <c r="P95" s="170" t="s">
        <v>2309</v>
      </c>
      <c r="Q95" s="113" t="s">
        <v>1176</v>
      </c>
      <c r="R95" s="108"/>
      <c r="S95" t="str">
        <f>VLOOKUP(D95:D230,Sheet2!C93:E462,3,FALSE)</f>
        <v>4.35</v>
      </c>
      <c r="T95">
        <f t="shared" si="5"/>
        <v>6.04166666666667</v>
      </c>
      <c r="U95">
        <v>93</v>
      </c>
      <c r="V95">
        <f t="shared" si="6"/>
        <v>561.875</v>
      </c>
      <c r="W95">
        <f t="shared" si="7"/>
        <v>561.88</v>
      </c>
    </row>
    <row r="96" ht="22.5" spans="1:23">
      <c r="A96" s="8">
        <v>92</v>
      </c>
      <c r="B96" s="9" t="str">
        <f>VLOOKUP(D96:D231,Sheet2!C:D,2,0)</f>
        <v>31014650179164544</v>
      </c>
      <c r="C96" s="10" t="s">
        <v>60</v>
      </c>
      <c r="D96" s="10" t="s">
        <v>1451</v>
      </c>
      <c r="E96" s="12" t="s">
        <v>61</v>
      </c>
      <c r="F96" s="13">
        <v>50000</v>
      </c>
      <c r="G96" s="135">
        <v>44181</v>
      </c>
      <c r="H96" s="135">
        <v>45276</v>
      </c>
      <c r="I96" s="135">
        <v>44925</v>
      </c>
      <c r="J96" s="56">
        <v>561.88</v>
      </c>
      <c r="K96" s="59">
        <v>477.29</v>
      </c>
      <c r="L96" s="59">
        <v>84.58</v>
      </c>
      <c r="M96" s="59"/>
      <c r="N96" s="59">
        <f t="shared" si="8"/>
        <v>0.00999999999997669</v>
      </c>
      <c r="O96" s="10" t="s">
        <v>60</v>
      </c>
      <c r="P96" s="170" t="s">
        <v>2310</v>
      </c>
      <c r="Q96" s="113" t="s">
        <v>1453</v>
      </c>
      <c r="R96" s="108"/>
      <c r="S96" t="str">
        <f>VLOOKUP(D96:D231,Sheet2!C94:E463,3,FALSE)</f>
        <v>4.35</v>
      </c>
      <c r="T96">
        <f t="shared" si="5"/>
        <v>6.04166666666667</v>
      </c>
      <c r="U96">
        <v>93</v>
      </c>
      <c r="V96">
        <f t="shared" si="6"/>
        <v>561.875</v>
      </c>
      <c r="W96">
        <f t="shared" si="7"/>
        <v>561.88</v>
      </c>
    </row>
    <row r="97" ht="22.5" spans="1:23">
      <c r="A97" s="8">
        <v>93</v>
      </c>
      <c r="B97" s="9" t="str">
        <f>VLOOKUP(D97:D232,Sheet2!C:D,2,0)</f>
        <v>31014650258144324</v>
      </c>
      <c r="C97" s="43" t="s">
        <v>1580</v>
      </c>
      <c r="D97" s="171" t="s">
        <v>1581</v>
      </c>
      <c r="E97" s="45" t="s">
        <v>63</v>
      </c>
      <c r="F97" s="95">
        <v>50000</v>
      </c>
      <c r="G97" s="138">
        <v>44518</v>
      </c>
      <c r="H97" s="138">
        <v>45614</v>
      </c>
      <c r="I97" s="135">
        <v>44925</v>
      </c>
      <c r="J97" s="56">
        <v>561.88</v>
      </c>
      <c r="K97" s="59">
        <v>326.25</v>
      </c>
      <c r="L97" s="59">
        <v>235.63</v>
      </c>
      <c r="M97" s="59"/>
      <c r="N97" s="59">
        <f t="shared" si="8"/>
        <v>0</v>
      </c>
      <c r="O97" s="43" t="s">
        <v>1580</v>
      </c>
      <c r="P97" s="114" t="s">
        <v>2311</v>
      </c>
      <c r="Q97" s="115">
        <v>13566731643</v>
      </c>
      <c r="R97" s="108"/>
      <c r="S97" t="str">
        <f>VLOOKUP(D97:D232,Sheet2!C95:E464,3,FALSE)</f>
        <v>4.35</v>
      </c>
      <c r="T97">
        <f t="shared" si="5"/>
        <v>6.04166666666667</v>
      </c>
      <c r="U97">
        <v>93</v>
      </c>
      <c r="V97">
        <f t="shared" si="6"/>
        <v>561.875</v>
      </c>
      <c r="W97">
        <f t="shared" si="7"/>
        <v>561.88</v>
      </c>
    </row>
    <row r="98" s="79" customFormat="1" ht="22.5" spans="1:28">
      <c r="A98" s="8">
        <v>94</v>
      </c>
      <c r="B98" s="29" t="str">
        <f>VLOOKUP(D98:D233,Sheet2!C:D,2,0)</f>
        <v>31014650356285230</v>
      </c>
      <c r="C98" s="30" t="s">
        <v>1981</v>
      </c>
      <c r="D98" s="31" t="s">
        <v>1982</v>
      </c>
      <c r="E98" s="81" t="s">
        <v>2312</v>
      </c>
      <c r="F98" s="32">
        <v>50000</v>
      </c>
      <c r="G98" s="136" t="s">
        <v>1918</v>
      </c>
      <c r="H98" s="81" t="s">
        <v>1919</v>
      </c>
      <c r="I98" s="141">
        <v>44925</v>
      </c>
      <c r="J98" s="96">
        <v>516.67</v>
      </c>
      <c r="K98" s="97">
        <v>350</v>
      </c>
      <c r="L98" s="97"/>
      <c r="M98" s="97"/>
      <c r="N98" s="68">
        <f t="shared" si="8"/>
        <v>166.67</v>
      </c>
      <c r="O98" s="30" t="s">
        <v>1981</v>
      </c>
      <c r="P98" s="110"/>
      <c r="Q98" s="31" t="s">
        <v>1984</v>
      </c>
      <c r="R98" s="112"/>
      <c r="S98" s="79" t="str">
        <f>VLOOKUP(D98:D233,Sheet2!C96:E465,3,FALSE)</f>
        <v>4</v>
      </c>
      <c r="T98" s="79">
        <f t="shared" si="5"/>
        <v>5.55555555555556</v>
      </c>
      <c r="U98" s="79">
        <v>93</v>
      </c>
      <c r="V98" s="79">
        <f t="shared" si="6"/>
        <v>516.666666666667</v>
      </c>
      <c r="W98" s="79">
        <f t="shared" si="7"/>
        <v>516.67</v>
      </c>
      <c r="X98" s="79">
        <f>I98-G98</f>
        <v>63</v>
      </c>
      <c r="Y98" s="79">
        <f>T98*X98</f>
        <v>350</v>
      </c>
      <c r="Z98" s="79">
        <f>ROUND(Y98:Y209,2)</f>
        <v>350</v>
      </c>
      <c r="AA98" s="79">
        <f>J98-Z98</f>
        <v>166.67</v>
      </c>
      <c r="AB98" s="79">
        <f>U98-X98</f>
        <v>30</v>
      </c>
    </row>
    <row r="99" s="79" customFormat="1" ht="22.5" spans="1:28">
      <c r="A99" s="8">
        <v>95</v>
      </c>
      <c r="B99" s="29" t="str">
        <f>VLOOKUP(D99:D234,Sheet2!C:D,2,0)</f>
        <v>31014650356222406</v>
      </c>
      <c r="C99" s="30" t="s">
        <v>1995</v>
      </c>
      <c r="D99" s="31" t="s">
        <v>1996</v>
      </c>
      <c r="E99" s="81" t="s">
        <v>2313</v>
      </c>
      <c r="F99" s="32">
        <v>50000</v>
      </c>
      <c r="G99" s="136" t="s">
        <v>1918</v>
      </c>
      <c r="H99" s="81" t="s">
        <v>1919</v>
      </c>
      <c r="I99" s="141">
        <v>44925</v>
      </c>
      <c r="J99" s="96">
        <v>516.67</v>
      </c>
      <c r="K99" s="97">
        <v>350</v>
      </c>
      <c r="L99" s="97"/>
      <c r="M99" s="97"/>
      <c r="N99" s="68">
        <f t="shared" si="8"/>
        <v>166.67</v>
      </c>
      <c r="O99" s="30" t="s">
        <v>1995</v>
      </c>
      <c r="P99" s="110"/>
      <c r="Q99" s="31" t="s">
        <v>1997</v>
      </c>
      <c r="R99" s="112"/>
      <c r="S99" s="79" t="str">
        <f>VLOOKUP(D99:D234,Sheet2!C97:E466,3,FALSE)</f>
        <v>4</v>
      </c>
      <c r="T99" s="79">
        <f t="shared" si="5"/>
        <v>5.55555555555556</v>
      </c>
      <c r="U99" s="79">
        <v>93</v>
      </c>
      <c r="V99" s="79">
        <f t="shared" si="6"/>
        <v>516.666666666667</v>
      </c>
      <c r="W99" s="79">
        <f t="shared" si="7"/>
        <v>516.67</v>
      </c>
      <c r="X99" s="79">
        <f>I99-G99</f>
        <v>63</v>
      </c>
      <c r="Y99" s="79">
        <f>T99*X99</f>
        <v>350</v>
      </c>
      <c r="Z99" s="79">
        <f>ROUND(Y99:Y210,2)</f>
        <v>350</v>
      </c>
      <c r="AA99" s="79">
        <f>J99-Z99</f>
        <v>166.67</v>
      </c>
      <c r="AB99" s="79">
        <f>U99-X99</f>
        <v>30</v>
      </c>
    </row>
    <row r="100" ht="22.5" spans="1:23">
      <c r="A100" s="8">
        <v>96</v>
      </c>
      <c r="B100" s="9" t="str">
        <f>VLOOKUP(D100:D235,Sheet2!C:D,2,0)</f>
        <v>31014650115609160</v>
      </c>
      <c r="C100" s="16" t="s">
        <v>210</v>
      </c>
      <c r="D100" s="16" t="s">
        <v>211</v>
      </c>
      <c r="E100" s="18" t="s">
        <v>2314</v>
      </c>
      <c r="F100" s="19">
        <v>0</v>
      </c>
      <c r="G100" s="140" t="s">
        <v>184</v>
      </c>
      <c r="H100" s="135">
        <v>44891</v>
      </c>
      <c r="I100" s="134">
        <v>44887</v>
      </c>
      <c r="J100" s="60">
        <v>362.84</v>
      </c>
      <c r="K100" s="61">
        <v>0</v>
      </c>
      <c r="L100" s="61"/>
      <c r="M100" s="61"/>
      <c r="N100" s="59">
        <f t="shared" si="8"/>
        <v>362.84</v>
      </c>
      <c r="O100" s="16" t="s">
        <v>210</v>
      </c>
      <c r="P100" s="168" t="s">
        <v>2315</v>
      </c>
      <c r="Q100" s="107" t="s">
        <v>214</v>
      </c>
      <c r="R100" s="108" t="s">
        <v>2316</v>
      </c>
      <c r="S100" t="e">
        <f>VLOOKUP(D100:D235,Sheet2!C98:E467,3,FALSE)</f>
        <v>#N/A</v>
      </c>
      <c r="T100" t="e">
        <f t="shared" si="5"/>
        <v>#N/A</v>
      </c>
      <c r="U100">
        <v>93</v>
      </c>
      <c r="V100" t="e">
        <f t="shared" si="6"/>
        <v>#N/A</v>
      </c>
      <c r="W100" t="e">
        <f t="shared" si="7"/>
        <v>#N/A</v>
      </c>
    </row>
    <row r="101" ht="22.5" spans="1:23">
      <c r="A101" s="8">
        <v>97</v>
      </c>
      <c r="B101" s="9" t="str">
        <f>VLOOKUP(D101:D236,Sheet2!C:D,2,0)</f>
        <v>31014650115653937</v>
      </c>
      <c r="C101" s="16" t="s">
        <v>348</v>
      </c>
      <c r="D101" s="16" t="s">
        <v>349</v>
      </c>
      <c r="E101" s="18" t="s">
        <v>2317</v>
      </c>
      <c r="F101" s="19">
        <v>0</v>
      </c>
      <c r="G101" s="140" t="s">
        <v>184</v>
      </c>
      <c r="H101" s="135">
        <v>44891</v>
      </c>
      <c r="I101" s="134">
        <v>44887</v>
      </c>
      <c r="J101" s="60">
        <v>362.84</v>
      </c>
      <c r="K101" s="61">
        <v>362.84</v>
      </c>
      <c r="L101" s="61"/>
      <c r="M101" s="61"/>
      <c r="N101" s="59">
        <f t="shared" si="8"/>
        <v>0</v>
      </c>
      <c r="O101" s="16" t="s">
        <v>348</v>
      </c>
      <c r="P101" s="168" t="s">
        <v>2318</v>
      </c>
      <c r="Q101" s="107" t="s">
        <v>352</v>
      </c>
      <c r="R101" s="108"/>
      <c r="S101" t="e">
        <f>VLOOKUP(D101:D236,Sheet2!C99:E468,3,FALSE)</f>
        <v>#N/A</v>
      </c>
      <c r="T101" t="e">
        <f t="shared" si="5"/>
        <v>#N/A</v>
      </c>
      <c r="U101">
        <v>93</v>
      </c>
      <c r="V101" t="e">
        <f t="shared" si="6"/>
        <v>#N/A</v>
      </c>
      <c r="W101" t="e">
        <f t="shared" si="7"/>
        <v>#N/A</v>
      </c>
    </row>
    <row r="102" ht="33.75" spans="1:23">
      <c r="A102" s="8">
        <v>98</v>
      </c>
      <c r="B102" s="9" t="str">
        <f>VLOOKUP(D102:D237,Sheet2!C:D,2,0)</f>
        <v>31014650115770480</v>
      </c>
      <c r="C102" s="16" t="s">
        <v>72</v>
      </c>
      <c r="D102" s="167" t="s">
        <v>505</v>
      </c>
      <c r="E102" s="18" t="s">
        <v>73</v>
      </c>
      <c r="F102" s="19">
        <v>0</v>
      </c>
      <c r="G102" s="140" t="s">
        <v>356</v>
      </c>
      <c r="H102" s="135">
        <v>44892</v>
      </c>
      <c r="I102" s="134">
        <v>44887</v>
      </c>
      <c r="J102" s="60">
        <v>362.84</v>
      </c>
      <c r="K102" s="61">
        <v>0</v>
      </c>
      <c r="L102" s="61"/>
      <c r="M102" s="61"/>
      <c r="N102" s="59">
        <f t="shared" ref="N102:N140" si="9">J102-K102-L102-M102</f>
        <v>362.84</v>
      </c>
      <c r="O102" s="16" t="s">
        <v>72</v>
      </c>
      <c r="P102" s="168" t="s">
        <v>2319</v>
      </c>
      <c r="Q102" s="107" t="s">
        <v>508</v>
      </c>
      <c r="R102" s="108"/>
      <c r="S102" t="e">
        <f>VLOOKUP(D102:D237,Sheet2!C100:E469,3,FALSE)</f>
        <v>#N/A</v>
      </c>
      <c r="T102" t="e">
        <f t="shared" si="5"/>
        <v>#N/A</v>
      </c>
      <c r="U102">
        <v>93</v>
      </c>
      <c r="V102" t="e">
        <f t="shared" si="6"/>
        <v>#N/A</v>
      </c>
      <c r="W102" t="e">
        <f t="shared" si="7"/>
        <v>#N/A</v>
      </c>
    </row>
    <row r="103" ht="22.5" spans="1:23">
      <c r="A103" s="8">
        <v>99</v>
      </c>
      <c r="B103" s="9" t="str">
        <f>VLOOKUP(D103:D238,Sheet2!C:D,2,0)</f>
        <v>31014650115801411</v>
      </c>
      <c r="C103" s="16" t="s">
        <v>70</v>
      </c>
      <c r="D103" s="16" t="s">
        <v>417</v>
      </c>
      <c r="E103" s="18" t="s">
        <v>71</v>
      </c>
      <c r="F103" s="19">
        <v>0</v>
      </c>
      <c r="G103" s="140" t="s">
        <v>356</v>
      </c>
      <c r="H103" s="135">
        <v>44892</v>
      </c>
      <c r="I103" s="134">
        <v>44887</v>
      </c>
      <c r="J103" s="60">
        <v>362.84</v>
      </c>
      <c r="K103" s="61">
        <v>359.16</v>
      </c>
      <c r="L103" s="61"/>
      <c r="M103" s="61"/>
      <c r="N103" s="59">
        <f t="shared" si="9"/>
        <v>3.67999999999995</v>
      </c>
      <c r="O103" s="16" t="s">
        <v>70</v>
      </c>
      <c r="P103" s="71" t="s">
        <v>2320</v>
      </c>
      <c r="Q103" s="107" t="s">
        <v>420</v>
      </c>
      <c r="R103" s="108"/>
      <c r="S103" t="e">
        <f>VLOOKUP(D103:D238,Sheet2!C101:E470,3,FALSE)</f>
        <v>#N/A</v>
      </c>
      <c r="T103" t="e">
        <f t="shared" si="5"/>
        <v>#N/A</v>
      </c>
      <c r="U103">
        <v>93</v>
      </c>
      <c r="V103" t="e">
        <f t="shared" si="6"/>
        <v>#N/A</v>
      </c>
      <c r="W103" t="e">
        <f t="shared" si="7"/>
        <v>#N/A</v>
      </c>
    </row>
    <row r="104" ht="33.75" spans="1:23">
      <c r="A104" s="8">
        <v>100</v>
      </c>
      <c r="B104" s="9" t="str">
        <f>VLOOKUP(D104:D239,Sheet2!C:D,2,0)</f>
        <v>31014650258136265</v>
      </c>
      <c r="C104" s="43" t="s">
        <v>1590</v>
      </c>
      <c r="D104" s="171" t="s">
        <v>1591</v>
      </c>
      <c r="E104" s="45" t="s">
        <v>2321</v>
      </c>
      <c r="F104" s="95">
        <v>50000</v>
      </c>
      <c r="G104" s="138">
        <v>44518</v>
      </c>
      <c r="H104" s="138">
        <v>45614</v>
      </c>
      <c r="I104" s="135">
        <v>44925</v>
      </c>
      <c r="J104" s="56">
        <v>561.88</v>
      </c>
      <c r="K104" s="59">
        <v>271.88</v>
      </c>
      <c r="L104" s="59"/>
      <c r="M104" s="59"/>
      <c r="N104" s="59">
        <f t="shared" si="9"/>
        <v>290</v>
      </c>
      <c r="O104" s="43" t="s">
        <v>1590</v>
      </c>
      <c r="P104" s="173" t="s">
        <v>2322</v>
      </c>
      <c r="Q104" s="117">
        <v>13574575787</v>
      </c>
      <c r="R104" s="108"/>
      <c r="S104" t="str">
        <f>VLOOKUP(D104:D239,Sheet2!C102:E471,3,FALSE)</f>
        <v>4.35</v>
      </c>
      <c r="T104">
        <f t="shared" si="5"/>
        <v>6.04166666666667</v>
      </c>
      <c r="U104">
        <v>93</v>
      </c>
      <c r="V104">
        <f t="shared" si="6"/>
        <v>561.875</v>
      </c>
      <c r="W104">
        <f t="shared" si="7"/>
        <v>561.88</v>
      </c>
    </row>
    <row r="105" s="79" customFormat="1" ht="22.5" spans="1:28">
      <c r="A105" s="8">
        <v>101</v>
      </c>
      <c r="B105" s="29" t="str">
        <f>VLOOKUP(D105:D240,Sheet2!C:D,2,0)</f>
        <v>31014650356795614</v>
      </c>
      <c r="C105" s="30" t="s">
        <v>2099</v>
      </c>
      <c r="D105" s="31" t="s">
        <v>2100</v>
      </c>
      <c r="E105" s="81" t="s">
        <v>2323</v>
      </c>
      <c r="F105" s="32">
        <v>50000</v>
      </c>
      <c r="G105" s="136" t="s">
        <v>2057</v>
      </c>
      <c r="H105" s="81" t="s">
        <v>2058</v>
      </c>
      <c r="I105" s="141">
        <v>44925</v>
      </c>
      <c r="J105" s="67">
        <v>516.67</v>
      </c>
      <c r="K105" s="68">
        <v>338.89</v>
      </c>
      <c r="L105" s="68"/>
      <c r="M105" s="68"/>
      <c r="N105" s="68">
        <f t="shared" si="9"/>
        <v>177.78</v>
      </c>
      <c r="O105" s="30" t="s">
        <v>2099</v>
      </c>
      <c r="P105" s="118"/>
      <c r="Q105" s="31" t="s">
        <v>2102</v>
      </c>
      <c r="R105" s="112"/>
      <c r="S105" s="79" t="str">
        <f>VLOOKUP(D105:D240,Sheet2!C103:E472,3,FALSE)</f>
        <v>4</v>
      </c>
      <c r="T105" s="79">
        <f t="shared" si="5"/>
        <v>5.55555555555556</v>
      </c>
      <c r="U105" s="79">
        <v>93</v>
      </c>
      <c r="V105" s="79">
        <f t="shared" si="6"/>
        <v>516.666666666667</v>
      </c>
      <c r="W105" s="79">
        <f t="shared" si="7"/>
        <v>516.67</v>
      </c>
      <c r="X105" s="79">
        <f>I105-G105</f>
        <v>61</v>
      </c>
      <c r="Y105" s="79">
        <f>T105*X105</f>
        <v>338.888888888889</v>
      </c>
      <c r="Z105" s="79">
        <f>ROUND(Y105:Y216,2)</f>
        <v>338.89</v>
      </c>
      <c r="AA105" s="79">
        <f>J105-Z105</f>
        <v>177.78</v>
      </c>
      <c r="AB105" s="79">
        <f>U105-X105</f>
        <v>32</v>
      </c>
    </row>
    <row r="106" s="79" customFormat="1" ht="22.5" spans="1:28">
      <c r="A106" s="8">
        <v>102</v>
      </c>
      <c r="B106" s="29" t="str">
        <f>VLOOKUP(D106:D241,Sheet2!C:D,2,0)</f>
        <v>31014650356804642</v>
      </c>
      <c r="C106" s="30" t="s">
        <v>66</v>
      </c>
      <c r="D106" s="31" t="s">
        <v>2088</v>
      </c>
      <c r="E106" s="81" t="s">
        <v>67</v>
      </c>
      <c r="F106" s="32">
        <v>50000</v>
      </c>
      <c r="G106" s="136" t="s">
        <v>2057</v>
      </c>
      <c r="H106" s="81" t="s">
        <v>2058</v>
      </c>
      <c r="I106" s="141">
        <v>44925</v>
      </c>
      <c r="J106" s="67">
        <v>516.67</v>
      </c>
      <c r="K106" s="68">
        <v>338.89</v>
      </c>
      <c r="L106" s="68"/>
      <c r="M106" s="68"/>
      <c r="N106" s="68">
        <f t="shared" si="9"/>
        <v>177.78</v>
      </c>
      <c r="O106" s="30" t="s">
        <v>66</v>
      </c>
      <c r="P106" s="118"/>
      <c r="Q106" s="31" t="s">
        <v>126</v>
      </c>
      <c r="R106" s="112"/>
      <c r="S106" s="79" t="str">
        <f>VLOOKUP(D106:D241,Sheet2!C104:E473,3,FALSE)</f>
        <v>4</v>
      </c>
      <c r="T106" s="79">
        <f t="shared" si="5"/>
        <v>5.55555555555556</v>
      </c>
      <c r="U106" s="79">
        <v>93</v>
      </c>
      <c r="V106" s="79">
        <f t="shared" si="6"/>
        <v>516.666666666667</v>
      </c>
      <c r="W106" s="79">
        <f t="shared" si="7"/>
        <v>516.67</v>
      </c>
      <c r="X106" s="79">
        <f>I106-G106</f>
        <v>61</v>
      </c>
      <c r="Y106" s="79">
        <f>T106*X106</f>
        <v>338.888888888889</v>
      </c>
      <c r="Z106" s="79">
        <f>ROUND(Y106:Y217,2)</f>
        <v>338.89</v>
      </c>
      <c r="AA106" s="79">
        <f>J106-Z106</f>
        <v>177.78</v>
      </c>
      <c r="AB106" s="79">
        <f>U106-X106</f>
        <v>32</v>
      </c>
    </row>
    <row r="107" ht="22.5" spans="1:23">
      <c r="A107" s="8">
        <v>103</v>
      </c>
      <c r="B107" s="9" t="str">
        <f>VLOOKUP(D107:D242,Sheet2!C:D,2,0)</f>
        <v>31014650115684161</v>
      </c>
      <c r="C107" s="16" t="s">
        <v>228</v>
      </c>
      <c r="D107" s="16" t="s">
        <v>229</v>
      </c>
      <c r="E107" s="18" t="s">
        <v>2324</v>
      </c>
      <c r="F107" s="19">
        <v>0</v>
      </c>
      <c r="G107" s="135" t="s">
        <v>184</v>
      </c>
      <c r="H107" s="135">
        <v>44891</v>
      </c>
      <c r="I107" s="134">
        <v>44887</v>
      </c>
      <c r="J107" s="60">
        <v>362.84</v>
      </c>
      <c r="K107" s="61">
        <v>0</v>
      </c>
      <c r="L107" s="61"/>
      <c r="M107" s="61"/>
      <c r="N107" s="59">
        <f t="shared" si="9"/>
        <v>362.84</v>
      </c>
      <c r="O107" s="16" t="s">
        <v>228</v>
      </c>
      <c r="P107" s="168" t="s">
        <v>2325</v>
      </c>
      <c r="Q107" s="113" t="s">
        <v>232</v>
      </c>
      <c r="R107" s="108" t="s">
        <v>2326</v>
      </c>
      <c r="S107" t="e">
        <f>VLOOKUP(D107:D242,Sheet2!C105:E474,3,FALSE)</f>
        <v>#N/A</v>
      </c>
      <c r="T107" t="e">
        <f t="shared" si="5"/>
        <v>#N/A</v>
      </c>
      <c r="U107">
        <v>93</v>
      </c>
      <c r="V107" t="e">
        <f t="shared" si="6"/>
        <v>#N/A</v>
      </c>
      <c r="W107" t="e">
        <f t="shared" si="7"/>
        <v>#N/A</v>
      </c>
    </row>
    <row r="108" ht="22.5" spans="1:23">
      <c r="A108" s="8">
        <v>104</v>
      </c>
      <c r="B108" s="9" t="str">
        <f>VLOOKUP(D108:D243,Sheet2!C:D,2,0)</f>
        <v>31014650115678599</v>
      </c>
      <c r="C108" s="16" t="s">
        <v>263</v>
      </c>
      <c r="D108" s="16" t="s">
        <v>264</v>
      </c>
      <c r="E108" s="18" t="s">
        <v>2324</v>
      </c>
      <c r="F108" s="19">
        <v>0</v>
      </c>
      <c r="G108" s="135" t="s">
        <v>184</v>
      </c>
      <c r="H108" s="135">
        <v>44891</v>
      </c>
      <c r="I108" s="134">
        <v>44887</v>
      </c>
      <c r="J108" s="60">
        <v>362.84</v>
      </c>
      <c r="K108" s="61">
        <v>0</v>
      </c>
      <c r="L108" s="61"/>
      <c r="M108" s="61"/>
      <c r="N108" s="59">
        <f t="shared" si="9"/>
        <v>362.84</v>
      </c>
      <c r="O108" s="16" t="s">
        <v>263</v>
      </c>
      <c r="P108" s="168" t="s">
        <v>2327</v>
      </c>
      <c r="Q108" s="113" t="s">
        <v>265</v>
      </c>
      <c r="R108" s="108"/>
      <c r="S108" t="e">
        <f>VLOOKUP(D108:D243,Sheet2!C106:E475,3,FALSE)</f>
        <v>#N/A</v>
      </c>
      <c r="T108" t="e">
        <f t="shared" si="5"/>
        <v>#N/A</v>
      </c>
      <c r="U108">
        <v>93</v>
      </c>
      <c r="V108" t="e">
        <f t="shared" si="6"/>
        <v>#N/A</v>
      </c>
      <c r="W108" t="e">
        <f t="shared" si="7"/>
        <v>#N/A</v>
      </c>
    </row>
    <row r="109" ht="22.5" spans="1:23">
      <c r="A109" s="8">
        <v>105</v>
      </c>
      <c r="B109" s="9" t="str">
        <f>VLOOKUP(D109:D244,Sheet2!C:D,2,0)</f>
        <v>31014650164036766</v>
      </c>
      <c r="C109" s="16" t="s">
        <v>1043</v>
      </c>
      <c r="D109" s="167" t="s">
        <v>1044</v>
      </c>
      <c r="E109" s="18" t="s">
        <v>2328</v>
      </c>
      <c r="F109" s="19">
        <v>50000</v>
      </c>
      <c r="G109" s="135">
        <v>44098</v>
      </c>
      <c r="H109" s="135">
        <v>45193</v>
      </c>
      <c r="I109" s="135">
        <v>44925</v>
      </c>
      <c r="J109" s="56">
        <v>561.88</v>
      </c>
      <c r="K109" s="59">
        <v>90.63</v>
      </c>
      <c r="L109" s="59"/>
      <c r="M109" s="59"/>
      <c r="N109" s="59">
        <f t="shared" si="9"/>
        <v>471.25</v>
      </c>
      <c r="O109" s="16" t="s">
        <v>1043</v>
      </c>
      <c r="P109" s="71" t="s">
        <v>2329</v>
      </c>
      <c r="Q109" s="113" t="s">
        <v>1047</v>
      </c>
      <c r="R109" s="108"/>
      <c r="S109" t="str">
        <f>VLOOKUP(D109:D244,Sheet2!C107:E476,3,FALSE)</f>
        <v>4.35</v>
      </c>
      <c r="T109">
        <f t="shared" si="5"/>
        <v>6.04166666666667</v>
      </c>
      <c r="U109">
        <v>93</v>
      </c>
      <c r="V109">
        <f t="shared" si="6"/>
        <v>561.875</v>
      </c>
      <c r="W109">
        <f t="shared" si="7"/>
        <v>561.88</v>
      </c>
    </row>
    <row r="110" ht="22.5" spans="1:23">
      <c r="A110" s="8">
        <v>106</v>
      </c>
      <c r="B110" s="9" t="str">
        <f>VLOOKUP(D110:D245,Sheet2!C:D,2,0)</f>
        <v>31014650167104044</v>
      </c>
      <c r="C110" s="16" t="s">
        <v>1151</v>
      </c>
      <c r="D110" s="16" t="s">
        <v>1152</v>
      </c>
      <c r="E110" s="18" t="s">
        <v>1153</v>
      </c>
      <c r="F110" s="19">
        <v>50000</v>
      </c>
      <c r="G110" s="135">
        <v>44116</v>
      </c>
      <c r="H110" s="135">
        <v>45211</v>
      </c>
      <c r="I110" s="135">
        <v>44925</v>
      </c>
      <c r="J110" s="56">
        <v>561.88</v>
      </c>
      <c r="K110" s="59">
        <v>90.63</v>
      </c>
      <c r="L110" s="59"/>
      <c r="M110" s="59"/>
      <c r="N110" s="59">
        <f t="shared" si="9"/>
        <v>471.25</v>
      </c>
      <c r="O110" s="16" t="s">
        <v>1151</v>
      </c>
      <c r="P110" s="168" t="s">
        <v>2330</v>
      </c>
      <c r="Q110" s="113" t="s">
        <v>1154</v>
      </c>
      <c r="R110" s="108"/>
      <c r="S110" t="str">
        <f>VLOOKUP(D110:D245,Sheet2!C108:E477,3,FALSE)</f>
        <v>4.35</v>
      </c>
      <c r="T110">
        <f t="shared" si="5"/>
        <v>6.04166666666667</v>
      </c>
      <c r="U110">
        <v>93</v>
      </c>
      <c r="V110">
        <f t="shared" si="6"/>
        <v>561.875</v>
      </c>
      <c r="W110">
        <f t="shared" si="7"/>
        <v>561.88</v>
      </c>
    </row>
    <row r="111" ht="22.5" spans="1:23">
      <c r="A111" s="8">
        <v>107</v>
      </c>
      <c r="B111" s="9" t="str">
        <f>VLOOKUP(D111:D246,Sheet2!C:D,2,0)</f>
        <v>31014650167158400</v>
      </c>
      <c r="C111" s="16" t="s">
        <v>1182</v>
      </c>
      <c r="D111" s="16" t="s">
        <v>1183</v>
      </c>
      <c r="E111" s="18" t="s">
        <v>2328</v>
      </c>
      <c r="F111" s="19">
        <v>50000</v>
      </c>
      <c r="G111" s="135">
        <v>44116</v>
      </c>
      <c r="H111" s="135">
        <v>45211</v>
      </c>
      <c r="I111" s="135">
        <v>44925</v>
      </c>
      <c r="J111" s="56">
        <v>561.88</v>
      </c>
      <c r="K111" s="59">
        <v>90.63</v>
      </c>
      <c r="L111" s="59"/>
      <c r="M111" s="59"/>
      <c r="N111" s="59">
        <f t="shared" si="9"/>
        <v>471.25</v>
      </c>
      <c r="O111" s="16" t="s">
        <v>1182</v>
      </c>
      <c r="P111" s="168" t="s">
        <v>2331</v>
      </c>
      <c r="Q111" s="113" t="s">
        <v>1184</v>
      </c>
      <c r="R111" s="108"/>
      <c r="S111" t="str">
        <f>VLOOKUP(D111:D246,Sheet2!C109:E478,3,FALSE)</f>
        <v>4.35</v>
      </c>
      <c r="T111">
        <f t="shared" si="5"/>
        <v>6.04166666666667</v>
      </c>
      <c r="U111">
        <v>93</v>
      </c>
      <c r="V111">
        <f t="shared" si="6"/>
        <v>561.875</v>
      </c>
      <c r="W111">
        <f t="shared" si="7"/>
        <v>561.88</v>
      </c>
    </row>
    <row r="112" ht="22.5" spans="1:23">
      <c r="A112" s="8">
        <v>108</v>
      </c>
      <c r="B112" s="9" t="str">
        <f>VLOOKUP(D112:D247,Sheet2!C:D,2,0)</f>
        <v>31014650258158484</v>
      </c>
      <c r="C112" s="43" t="s">
        <v>1574</v>
      </c>
      <c r="D112" s="171" t="s">
        <v>1575</v>
      </c>
      <c r="E112" s="45" t="s">
        <v>2332</v>
      </c>
      <c r="F112" s="95">
        <v>50000</v>
      </c>
      <c r="G112" s="138">
        <v>44518</v>
      </c>
      <c r="H112" s="138">
        <v>45614</v>
      </c>
      <c r="I112" s="135">
        <v>44925</v>
      </c>
      <c r="J112" s="56">
        <v>561.88</v>
      </c>
      <c r="K112" s="59">
        <v>178.03</v>
      </c>
      <c r="L112" s="59">
        <v>271.88</v>
      </c>
      <c r="M112" s="59"/>
      <c r="N112" s="59">
        <f t="shared" si="9"/>
        <v>111.97</v>
      </c>
      <c r="O112" s="43" t="s">
        <v>1574</v>
      </c>
      <c r="P112" s="114" t="s">
        <v>2333</v>
      </c>
      <c r="Q112" s="115">
        <v>15096245311</v>
      </c>
      <c r="R112" s="108"/>
      <c r="S112" t="str">
        <f>VLOOKUP(D112:D247,Sheet2!C110:E479,3,FALSE)</f>
        <v>4.35</v>
      </c>
      <c r="T112">
        <f t="shared" si="5"/>
        <v>6.04166666666667</v>
      </c>
      <c r="U112">
        <v>93</v>
      </c>
      <c r="V112">
        <f t="shared" si="6"/>
        <v>561.875</v>
      </c>
      <c r="W112">
        <f t="shared" si="7"/>
        <v>561.88</v>
      </c>
    </row>
    <row r="113" ht="22.5" spans="1:23">
      <c r="A113" s="8">
        <v>109</v>
      </c>
      <c r="B113" s="9" t="str">
        <f>VLOOKUP(D113:D248,Sheet2!C:D,2,0)</f>
        <v>31014650258309092</v>
      </c>
      <c r="C113" s="43" t="s">
        <v>1658</v>
      </c>
      <c r="D113" s="171" t="s">
        <v>1659</v>
      </c>
      <c r="E113" s="45" t="s">
        <v>75</v>
      </c>
      <c r="F113" s="95">
        <v>50000</v>
      </c>
      <c r="G113" s="138">
        <v>44519</v>
      </c>
      <c r="H113" s="138">
        <v>45615</v>
      </c>
      <c r="I113" s="135">
        <v>44925</v>
      </c>
      <c r="J113" s="56">
        <v>561.88</v>
      </c>
      <c r="K113" s="59">
        <v>90.63</v>
      </c>
      <c r="L113" s="59"/>
      <c r="M113" s="59"/>
      <c r="N113" s="59">
        <f t="shared" si="9"/>
        <v>471.25</v>
      </c>
      <c r="O113" s="43" t="s">
        <v>1658</v>
      </c>
      <c r="P113" s="172" t="s">
        <v>2334</v>
      </c>
      <c r="Q113" s="115">
        <v>18974532651</v>
      </c>
      <c r="R113" s="108"/>
      <c r="S113" t="str">
        <f>VLOOKUP(D113:D248,Sheet2!C111:E480,3,FALSE)</f>
        <v>4.35</v>
      </c>
      <c r="T113">
        <f t="shared" si="5"/>
        <v>6.04166666666667</v>
      </c>
      <c r="U113">
        <v>93</v>
      </c>
      <c r="V113">
        <f t="shared" si="6"/>
        <v>561.875</v>
      </c>
      <c r="W113">
        <f t="shared" si="7"/>
        <v>561.88</v>
      </c>
    </row>
    <row r="114" s="79" customFormat="1" ht="22.5" spans="1:28">
      <c r="A114" s="8">
        <v>110</v>
      </c>
      <c r="B114" s="29" t="str">
        <f>VLOOKUP(D114:D249,Sheet2!C:D,2,0)</f>
        <v>31014650356493045</v>
      </c>
      <c r="C114" s="30" t="s">
        <v>2046</v>
      </c>
      <c r="D114" s="31" t="s">
        <v>2047</v>
      </c>
      <c r="E114" s="81" t="s">
        <v>2335</v>
      </c>
      <c r="F114" s="32">
        <v>50000</v>
      </c>
      <c r="G114" s="136" t="s">
        <v>2015</v>
      </c>
      <c r="H114" s="81" t="s">
        <v>2016</v>
      </c>
      <c r="I114" s="141">
        <v>44925</v>
      </c>
      <c r="J114" s="98">
        <v>516.67</v>
      </c>
      <c r="K114" s="99">
        <v>344.44</v>
      </c>
      <c r="L114" s="99"/>
      <c r="M114" s="99"/>
      <c r="N114" s="68">
        <f t="shared" si="9"/>
        <v>172.23</v>
      </c>
      <c r="O114" s="30" t="s">
        <v>2046</v>
      </c>
      <c r="P114" s="118"/>
      <c r="Q114" s="111"/>
      <c r="R114" s="112"/>
      <c r="S114" s="79" t="str">
        <f>VLOOKUP(D114:D249,Sheet2!C112:E481,3,FALSE)</f>
        <v>4</v>
      </c>
      <c r="T114" s="79">
        <f t="shared" si="5"/>
        <v>5.55555555555556</v>
      </c>
      <c r="U114" s="79">
        <v>93</v>
      </c>
      <c r="V114" s="79">
        <f t="shared" si="6"/>
        <v>516.666666666667</v>
      </c>
      <c r="W114" s="79">
        <f t="shared" si="7"/>
        <v>516.67</v>
      </c>
      <c r="X114" s="79">
        <f>I114-G114</f>
        <v>62</v>
      </c>
      <c r="Y114" s="79">
        <f>T114*X114</f>
        <v>344.444444444444</v>
      </c>
      <c r="Z114" s="79">
        <f>ROUND(Y114:Y225,2)</f>
        <v>344.44</v>
      </c>
      <c r="AA114" s="79">
        <f>J114-Z114</f>
        <v>172.23</v>
      </c>
      <c r="AB114" s="79">
        <f>U114-X114</f>
        <v>31</v>
      </c>
    </row>
    <row r="115" ht="22.5" spans="1:23">
      <c r="A115" s="8">
        <v>111</v>
      </c>
      <c r="B115" s="9" t="str">
        <f>VLOOKUP(D115:D250,Sheet2!C:D,2,0)</f>
        <v>31014650115741824</v>
      </c>
      <c r="C115" s="16" t="s">
        <v>78</v>
      </c>
      <c r="D115" s="16" t="s">
        <v>285</v>
      </c>
      <c r="E115" s="18" t="s">
        <v>79</v>
      </c>
      <c r="F115" s="19">
        <v>0</v>
      </c>
      <c r="G115" s="135" t="s">
        <v>184</v>
      </c>
      <c r="H115" s="135">
        <v>44891</v>
      </c>
      <c r="I115" s="134">
        <v>44887</v>
      </c>
      <c r="J115" s="60">
        <v>362.84</v>
      </c>
      <c r="K115" s="61">
        <v>0</v>
      </c>
      <c r="L115" s="61"/>
      <c r="M115" s="61"/>
      <c r="N115" s="59">
        <f t="shared" si="9"/>
        <v>362.84</v>
      </c>
      <c r="O115" s="16" t="s">
        <v>78</v>
      </c>
      <c r="P115" s="168" t="s">
        <v>2336</v>
      </c>
      <c r="Q115" s="107" t="s">
        <v>288</v>
      </c>
      <c r="R115" s="108" t="s">
        <v>2337</v>
      </c>
      <c r="S115" t="e">
        <f>VLOOKUP(D115:D250,Sheet2!C113:E482,3,FALSE)</f>
        <v>#N/A</v>
      </c>
      <c r="T115" t="e">
        <f t="shared" si="5"/>
        <v>#N/A</v>
      </c>
      <c r="U115">
        <v>93</v>
      </c>
      <c r="V115" t="e">
        <f t="shared" si="6"/>
        <v>#N/A</v>
      </c>
      <c r="W115" t="e">
        <f t="shared" si="7"/>
        <v>#N/A</v>
      </c>
    </row>
    <row r="116" ht="22.5" spans="1:23">
      <c r="A116" s="8">
        <v>112</v>
      </c>
      <c r="B116" s="9" t="str">
        <f>VLOOKUP(D116:D251,Sheet2!C:D,2,0)</f>
        <v>31014650115719683</v>
      </c>
      <c r="C116" s="16" t="s">
        <v>198</v>
      </c>
      <c r="D116" s="16" t="s">
        <v>199</v>
      </c>
      <c r="E116" s="18" t="s">
        <v>77</v>
      </c>
      <c r="F116" s="19">
        <v>0</v>
      </c>
      <c r="G116" s="135" t="s">
        <v>184</v>
      </c>
      <c r="H116" s="135">
        <v>44891</v>
      </c>
      <c r="I116" s="134">
        <v>44887</v>
      </c>
      <c r="J116" s="60">
        <v>362.84</v>
      </c>
      <c r="K116" s="61">
        <v>0</v>
      </c>
      <c r="L116" s="61"/>
      <c r="M116" s="61"/>
      <c r="N116" s="59">
        <f t="shared" si="9"/>
        <v>362.84</v>
      </c>
      <c r="O116" s="16" t="s">
        <v>198</v>
      </c>
      <c r="P116" s="168" t="s">
        <v>2338</v>
      </c>
      <c r="Q116" s="107" t="s">
        <v>202</v>
      </c>
      <c r="R116" s="108"/>
      <c r="S116" t="e">
        <f>VLOOKUP(D116:D251,Sheet2!C114:E483,3,FALSE)</f>
        <v>#N/A</v>
      </c>
      <c r="T116" t="e">
        <f t="shared" si="5"/>
        <v>#N/A</v>
      </c>
      <c r="U116">
        <v>93</v>
      </c>
      <c r="V116" t="e">
        <f t="shared" si="6"/>
        <v>#N/A</v>
      </c>
      <c r="W116" t="e">
        <f t="shared" si="7"/>
        <v>#N/A</v>
      </c>
    </row>
    <row r="117" ht="22.5" spans="1:23">
      <c r="A117" s="8">
        <v>113</v>
      </c>
      <c r="B117" s="9" t="str">
        <f>VLOOKUP(D117:D252,Sheet2!C:D,2,0)</f>
        <v>31014650115742793</v>
      </c>
      <c r="C117" s="16" t="s">
        <v>76</v>
      </c>
      <c r="D117" s="167" t="s">
        <v>318</v>
      </c>
      <c r="E117" s="18" t="s">
        <v>77</v>
      </c>
      <c r="F117" s="19">
        <v>0</v>
      </c>
      <c r="G117" s="135" t="s">
        <v>184</v>
      </c>
      <c r="H117" s="135">
        <v>44891</v>
      </c>
      <c r="I117" s="134">
        <v>44887</v>
      </c>
      <c r="J117" s="60">
        <v>362.84</v>
      </c>
      <c r="K117" s="61">
        <v>0</v>
      </c>
      <c r="L117" s="61"/>
      <c r="M117" s="61"/>
      <c r="N117" s="59">
        <f t="shared" si="9"/>
        <v>362.84</v>
      </c>
      <c r="O117" s="16" t="s">
        <v>76</v>
      </c>
      <c r="P117" s="168" t="s">
        <v>2339</v>
      </c>
      <c r="Q117" s="107" t="s">
        <v>320</v>
      </c>
      <c r="R117" s="108"/>
      <c r="S117" t="e">
        <f>VLOOKUP(D117:D252,Sheet2!C115:E484,3,FALSE)</f>
        <v>#N/A</v>
      </c>
      <c r="T117" t="e">
        <f t="shared" si="5"/>
        <v>#N/A</v>
      </c>
      <c r="U117">
        <v>93</v>
      </c>
      <c r="V117" t="e">
        <f t="shared" si="6"/>
        <v>#N/A</v>
      </c>
      <c r="W117" t="e">
        <f t="shared" si="7"/>
        <v>#N/A</v>
      </c>
    </row>
    <row r="118" ht="22.5" spans="1:23">
      <c r="A118" s="8">
        <v>114</v>
      </c>
      <c r="B118" s="9" t="str">
        <f>VLOOKUP(D118:D253,Sheet2!C:D,2,0)</f>
        <v>31014650115763790</v>
      </c>
      <c r="C118" s="16" t="s">
        <v>363</v>
      </c>
      <c r="D118" s="16" t="s">
        <v>364</v>
      </c>
      <c r="E118" s="18" t="s">
        <v>2340</v>
      </c>
      <c r="F118" s="19">
        <v>0</v>
      </c>
      <c r="G118" s="135" t="s">
        <v>356</v>
      </c>
      <c r="H118" s="135">
        <v>44892</v>
      </c>
      <c r="I118" s="134">
        <v>44887</v>
      </c>
      <c r="J118" s="60">
        <v>362.85</v>
      </c>
      <c r="K118" s="61">
        <v>362.85</v>
      </c>
      <c r="L118" s="61"/>
      <c r="M118" s="61"/>
      <c r="N118" s="59">
        <f t="shared" si="9"/>
        <v>0</v>
      </c>
      <c r="O118" s="16" t="s">
        <v>363</v>
      </c>
      <c r="P118" s="168" t="s">
        <v>2341</v>
      </c>
      <c r="Q118" s="107" t="s">
        <v>367</v>
      </c>
      <c r="R118" s="108"/>
      <c r="S118" t="e">
        <f>VLOOKUP(D118:D253,Sheet2!C116:E485,3,FALSE)</f>
        <v>#N/A</v>
      </c>
      <c r="T118" t="e">
        <f t="shared" si="5"/>
        <v>#N/A</v>
      </c>
      <c r="U118">
        <v>93</v>
      </c>
      <c r="V118" t="e">
        <f t="shared" si="6"/>
        <v>#N/A</v>
      </c>
      <c r="W118" t="e">
        <f t="shared" si="7"/>
        <v>#N/A</v>
      </c>
    </row>
    <row r="119" ht="22.5" spans="1:23">
      <c r="A119" s="8">
        <v>115</v>
      </c>
      <c r="B119" s="9" t="str">
        <f>VLOOKUP(D119:D254,Sheet2!C:D,2,0)</f>
        <v>31014650115761090</v>
      </c>
      <c r="C119" s="16" t="s">
        <v>82</v>
      </c>
      <c r="D119" s="16" t="s">
        <v>446</v>
      </c>
      <c r="E119" s="18" t="s">
        <v>83</v>
      </c>
      <c r="F119" s="19">
        <v>0</v>
      </c>
      <c r="G119" s="135" t="s">
        <v>356</v>
      </c>
      <c r="H119" s="135">
        <v>44892</v>
      </c>
      <c r="I119" s="134">
        <v>44887</v>
      </c>
      <c r="J119" s="60">
        <v>362.84</v>
      </c>
      <c r="K119" s="61">
        <v>0</v>
      </c>
      <c r="L119" s="61"/>
      <c r="M119" s="61"/>
      <c r="N119" s="59">
        <f t="shared" si="9"/>
        <v>362.84</v>
      </c>
      <c r="O119" s="16" t="s">
        <v>82</v>
      </c>
      <c r="P119" s="71" t="s">
        <v>2342</v>
      </c>
      <c r="Q119" s="107" t="s">
        <v>444</v>
      </c>
      <c r="R119" s="108"/>
      <c r="S119" t="e">
        <f>VLOOKUP(D119:D254,Sheet2!C117:E486,3,FALSE)</f>
        <v>#N/A</v>
      </c>
      <c r="T119" t="e">
        <f t="shared" si="5"/>
        <v>#N/A</v>
      </c>
      <c r="U119">
        <v>93</v>
      </c>
      <c r="V119" t="e">
        <f t="shared" si="6"/>
        <v>#N/A</v>
      </c>
      <c r="W119" t="e">
        <f t="shared" si="7"/>
        <v>#N/A</v>
      </c>
    </row>
    <row r="120" ht="22.5" spans="1:23">
      <c r="A120" s="8">
        <v>116</v>
      </c>
      <c r="B120" s="9" t="str">
        <f>VLOOKUP(D120:D255,Sheet2!C:D,2,0)</f>
        <v>31014650163944566</v>
      </c>
      <c r="C120" s="10" t="s">
        <v>1010</v>
      </c>
      <c r="D120" s="10" t="s">
        <v>1011</v>
      </c>
      <c r="E120" s="12" t="s">
        <v>1858</v>
      </c>
      <c r="F120" s="13">
        <v>50000</v>
      </c>
      <c r="G120" s="135">
        <v>44098</v>
      </c>
      <c r="H120" s="135">
        <v>45193</v>
      </c>
      <c r="I120" s="135">
        <v>44925</v>
      </c>
      <c r="J120" s="56">
        <v>561.88</v>
      </c>
      <c r="K120" s="59">
        <v>90.63</v>
      </c>
      <c r="L120" s="59"/>
      <c r="M120" s="59"/>
      <c r="N120" s="59">
        <f t="shared" si="9"/>
        <v>471.25</v>
      </c>
      <c r="O120" s="10" t="s">
        <v>1010</v>
      </c>
      <c r="P120" s="168" t="s">
        <v>2343</v>
      </c>
      <c r="Q120" s="107" t="s">
        <v>1012</v>
      </c>
      <c r="R120" s="108"/>
      <c r="S120" t="str">
        <f>VLOOKUP(D120:D255,Sheet2!C118:E487,3,FALSE)</f>
        <v>4.35</v>
      </c>
      <c r="T120">
        <f t="shared" si="5"/>
        <v>6.04166666666667</v>
      </c>
      <c r="U120">
        <v>93</v>
      </c>
      <c r="V120">
        <f t="shared" si="6"/>
        <v>561.875</v>
      </c>
      <c r="W120">
        <f t="shared" si="7"/>
        <v>561.88</v>
      </c>
    </row>
    <row r="121" ht="22.5" spans="1:23">
      <c r="A121" s="8">
        <v>117</v>
      </c>
      <c r="B121" s="9" t="str">
        <f>VLOOKUP(D121:D256,Sheet2!C:D,2,0)</f>
        <v>31014650167099032</v>
      </c>
      <c r="C121" s="10" t="s">
        <v>1203</v>
      </c>
      <c r="D121" s="10" t="s">
        <v>1204</v>
      </c>
      <c r="E121" s="12" t="s">
        <v>2340</v>
      </c>
      <c r="F121" s="13">
        <v>50000</v>
      </c>
      <c r="G121" s="135">
        <v>44116</v>
      </c>
      <c r="H121" s="135">
        <v>45211</v>
      </c>
      <c r="I121" s="135">
        <v>44925</v>
      </c>
      <c r="J121" s="56">
        <v>561.88</v>
      </c>
      <c r="K121" s="59">
        <v>471.25</v>
      </c>
      <c r="L121" s="59">
        <v>90.63</v>
      </c>
      <c r="M121" s="59"/>
      <c r="N121" s="59">
        <f t="shared" si="9"/>
        <v>0</v>
      </c>
      <c r="O121" s="10" t="s">
        <v>1203</v>
      </c>
      <c r="P121" s="168" t="s">
        <v>2344</v>
      </c>
      <c r="Q121" s="107" t="s">
        <v>1205</v>
      </c>
      <c r="R121" s="108"/>
      <c r="S121" t="str">
        <f>VLOOKUP(D121:D256,Sheet2!C119:E488,3,FALSE)</f>
        <v>4.35</v>
      </c>
      <c r="T121">
        <f t="shared" si="5"/>
        <v>6.04166666666667</v>
      </c>
      <c r="U121">
        <v>93</v>
      </c>
      <c r="V121">
        <f t="shared" si="6"/>
        <v>561.875</v>
      </c>
      <c r="W121">
        <f t="shared" si="7"/>
        <v>561.88</v>
      </c>
    </row>
    <row r="122" ht="22.5" spans="1:23">
      <c r="A122" s="8">
        <v>118</v>
      </c>
      <c r="B122" s="9" t="str">
        <f>VLOOKUP(D122:D257,Sheet2!C:D,2,0)</f>
        <v>31014650167099258</v>
      </c>
      <c r="C122" s="10" t="s">
        <v>1156</v>
      </c>
      <c r="D122" s="10" t="s">
        <v>1157</v>
      </c>
      <c r="E122" s="12" t="s">
        <v>2340</v>
      </c>
      <c r="F122" s="13">
        <v>50000</v>
      </c>
      <c r="G122" s="135">
        <v>44116</v>
      </c>
      <c r="H122" s="135">
        <v>45211</v>
      </c>
      <c r="I122" s="135">
        <v>44925</v>
      </c>
      <c r="J122" s="56">
        <v>561.88</v>
      </c>
      <c r="K122" s="59">
        <v>471.25</v>
      </c>
      <c r="L122" s="59">
        <v>90.63</v>
      </c>
      <c r="M122" s="59"/>
      <c r="N122" s="59">
        <f t="shared" si="9"/>
        <v>0</v>
      </c>
      <c r="O122" s="10" t="s">
        <v>1156</v>
      </c>
      <c r="P122" s="168" t="s">
        <v>2345</v>
      </c>
      <c r="Q122" s="107" t="s">
        <v>1158</v>
      </c>
      <c r="R122" s="108"/>
      <c r="S122" t="str">
        <f>VLOOKUP(D122:D257,Sheet2!C120:E489,3,FALSE)</f>
        <v>4.35</v>
      </c>
      <c r="T122">
        <f t="shared" si="5"/>
        <v>6.04166666666667</v>
      </c>
      <c r="U122">
        <v>93</v>
      </c>
      <c r="V122">
        <f t="shared" si="6"/>
        <v>561.875</v>
      </c>
      <c r="W122">
        <f t="shared" si="7"/>
        <v>561.88</v>
      </c>
    </row>
    <row r="123" ht="22.5" spans="1:23">
      <c r="A123" s="8">
        <v>119</v>
      </c>
      <c r="B123" s="9" t="str">
        <f>VLOOKUP(D123:D258,Sheet2!C:D,2,0)</f>
        <v>31014650258030020</v>
      </c>
      <c r="C123" s="43" t="s">
        <v>1563</v>
      </c>
      <c r="D123" s="171" t="s">
        <v>1564</v>
      </c>
      <c r="E123" s="45" t="s">
        <v>2346</v>
      </c>
      <c r="F123" s="95">
        <v>50000</v>
      </c>
      <c r="G123" s="138">
        <v>44518</v>
      </c>
      <c r="H123" s="138">
        <v>45614</v>
      </c>
      <c r="I123" s="135">
        <v>44925</v>
      </c>
      <c r="J123" s="56">
        <v>561.88</v>
      </c>
      <c r="K123" s="59">
        <v>369.74</v>
      </c>
      <c r="L123" s="59">
        <v>90.63</v>
      </c>
      <c r="M123" s="59"/>
      <c r="N123" s="59">
        <f t="shared" si="9"/>
        <v>101.51</v>
      </c>
      <c r="O123" s="43" t="s">
        <v>1563</v>
      </c>
      <c r="P123" s="172" t="s">
        <v>2347</v>
      </c>
      <c r="Q123" s="117">
        <v>18374568125</v>
      </c>
      <c r="R123" s="108"/>
      <c r="S123" t="str">
        <f>VLOOKUP(D123:D258,Sheet2!C121:E490,3,FALSE)</f>
        <v>4.35</v>
      </c>
      <c r="T123">
        <f t="shared" si="5"/>
        <v>6.04166666666667</v>
      </c>
      <c r="U123">
        <v>93</v>
      </c>
      <c r="V123">
        <f t="shared" si="6"/>
        <v>561.875</v>
      </c>
      <c r="W123">
        <f t="shared" si="7"/>
        <v>561.88</v>
      </c>
    </row>
    <row r="124" ht="22.5" spans="1:23">
      <c r="A124" s="8">
        <v>120</v>
      </c>
      <c r="B124" s="9" t="str">
        <f>VLOOKUP(D124:D259,Sheet2!C:D,2,0)</f>
        <v>31014650258061344</v>
      </c>
      <c r="C124" s="43" t="s">
        <v>1605</v>
      </c>
      <c r="D124" s="171" t="s">
        <v>1606</v>
      </c>
      <c r="E124" s="45" t="s">
        <v>2348</v>
      </c>
      <c r="F124" s="95">
        <v>50000</v>
      </c>
      <c r="G124" s="138">
        <v>44518</v>
      </c>
      <c r="H124" s="138">
        <v>45614</v>
      </c>
      <c r="I124" s="135">
        <v>44925</v>
      </c>
      <c r="J124" s="56">
        <v>561.88</v>
      </c>
      <c r="K124" s="59">
        <v>235.63</v>
      </c>
      <c r="L124" s="59"/>
      <c r="M124" s="59"/>
      <c r="N124" s="59">
        <f t="shared" si="9"/>
        <v>326.25</v>
      </c>
      <c r="O124" s="43" t="s">
        <v>1605</v>
      </c>
      <c r="P124" s="172" t="s">
        <v>2349</v>
      </c>
      <c r="Q124" s="117">
        <v>13787544326</v>
      </c>
      <c r="R124" s="108"/>
      <c r="S124" t="str">
        <f>VLOOKUP(D124:D259,Sheet2!C122:E491,3,FALSE)</f>
        <v>4.35</v>
      </c>
      <c r="T124">
        <f t="shared" si="5"/>
        <v>6.04166666666667</v>
      </c>
      <c r="U124">
        <v>93</v>
      </c>
      <c r="V124">
        <f t="shared" si="6"/>
        <v>561.875</v>
      </c>
      <c r="W124">
        <f t="shared" si="7"/>
        <v>561.88</v>
      </c>
    </row>
    <row r="125" s="79" customFormat="1" ht="22.5" spans="1:28">
      <c r="A125" s="8">
        <v>121</v>
      </c>
      <c r="B125" s="29" t="str">
        <f>VLOOKUP(D125:D260,Sheet2!C:D,2,0)</f>
        <v>31014650355904841</v>
      </c>
      <c r="C125" s="30" t="s">
        <v>1856</v>
      </c>
      <c r="D125" s="31" t="s">
        <v>1857</v>
      </c>
      <c r="E125" s="81" t="s">
        <v>2350</v>
      </c>
      <c r="F125" s="32">
        <v>50000</v>
      </c>
      <c r="G125" s="136" t="s">
        <v>1850</v>
      </c>
      <c r="H125" s="81" t="s">
        <v>1851</v>
      </c>
      <c r="I125" s="141">
        <v>44925</v>
      </c>
      <c r="J125" s="124">
        <v>516.67</v>
      </c>
      <c r="K125" s="125">
        <v>355.56</v>
      </c>
      <c r="L125" s="125"/>
      <c r="M125" s="125"/>
      <c r="N125" s="68">
        <f t="shared" si="9"/>
        <v>161.11</v>
      </c>
      <c r="O125" s="30" t="s">
        <v>1856</v>
      </c>
      <c r="P125" s="129"/>
      <c r="Q125" s="130"/>
      <c r="R125" s="112"/>
      <c r="S125" s="79" t="str">
        <f>VLOOKUP(D125:D260,Sheet2!C123:E492,3,FALSE)</f>
        <v>4</v>
      </c>
      <c r="T125" s="79">
        <f t="shared" si="5"/>
        <v>5.55555555555556</v>
      </c>
      <c r="U125" s="79">
        <v>93</v>
      </c>
      <c r="V125" s="79">
        <f t="shared" si="6"/>
        <v>516.666666666667</v>
      </c>
      <c r="W125" s="79">
        <f t="shared" si="7"/>
        <v>516.67</v>
      </c>
      <c r="X125" s="79">
        <f>I125-G125</f>
        <v>64</v>
      </c>
      <c r="Y125" s="79">
        <f>T125*X125</f>
        <v>355.555555555556</v>
      </c>
      <c r="Z125" s="79">
        <f>ROUND(Y125:Y236,2)</f>
        <v>355.56</v>
      </c>
      <c r="AA125" s="79">
        <f>J125-Z125</f>
        <v>161.11</v>
      </c>
      <c r="AB125" s="79">
        <f>U125-X125</f>
        <v>29</v>
      </c>
    </row>
    <row r="126" s="79" customFormat="1" ht="22.5" spans="1:28">
      <c r="A126" s="8">
        <v>122</v>
      </c>
      <c r="B126" s="29" t="str">
        <f>VLOOKUP(D126:D261,Sheet2!C:D,2,0)</f>
        <v>31014650355911316</v>
      </c>
      <c r="C126" s="30" t="s">
        <v>1860</v>
      </c>
      <c r="D126" s="31" t="s">
        <v>1861</v>
      </c>
      <c r="E126" s="81" t="s">
        <v>2351</v>
      </c>
      <c r="F126" s="32">
        <v>50000</v>
      </c>
      <c r="G126" s="136" t="s">
        <v>1850</v>
      </c>
      <c r="H126" s="81" t="s">
        <v>1851</v>
      </c>
      <c r="I126" s="141">
        <v>44925</v>
      </c>
      <c r="J126" s="124">
        <v>516.67</v>
      </c>
      <c r="K126" s="125">
        <v>355.56</v>
      </c>
      <c r="L126" s="125"/>
      <c r="M126" s="125"/>
      <c r="N126" s="68">
        <f t="shared" si="9"/>
        <v>161.11</v>
      </c>
      <c r="O126" s="30" t="s">
        <v>1860</v>
      </c>
      <c r="P126" s="131"/>
      <c r="Q126" s="130"/>
      <c r="R126" s="112"/>
      <c r="S126" s="79" t="str">
        <f>VLOOKUP(D126:D261,Sheet2!C124:E493,3,FALSE)</f>
        <v>4</v>
      </c>
      <c r="T126" s="79">
        <f t="shared" si="5"/>
        <v>5.55555555555556</v>
      </c>
      <c r="U126" s="79">
        <v>93</v>
      </c>
      <c r="V126" s="79">
        <f t="shared" si="6"/>
        <v>516.666666666667</v>
      </c>
      <c r="W126" s="79">
        <f t="shared" si="7"/>
        <v>516.67</v>
      </c>
      <c r="X126" s="79">
        <f>I126-G126</f>
        <v>64</v>
      </c>
      <c r="Y126" s="79">
        <f>T126*X126</f>
        <v>355.555555555556</v>
      </c>
      <c r="Z126" s="79">
        <f>ROUND(Y126:Y237,2)</f>
        <v>355.56</v>
      </c>
      <c r="AA126" s="79">
        <f>J126-Z126</f>
        <v>161.11</v>
      </c>
      <c r="AB126" s="79">
        <f>U126-X126</f>
        <v>29</v>
      </c>
    </row>
    <row r="127" s="79" customFormat="1" ht="22.5" spans="1:28">
      <c r="A127" s="8">
        <v>123</v>
      </c>
      <c r="B127" s="29" t="str">
        <f>VLOOKUP(D127:D262,Sheet2!C:D,2,0)</f>
        <v>31014650356679438</v>
      </c>
      <c r="C127" s="30" t="s">
        <v>2095</v>
      </c>
      <c r="D127" s="31" t="s">
        <v>2096</v>
      </c>
      <c r="E127" s="81" t="s">
        <v>2352</v>
      </c>
      <c r="F127" s="32">
        <v>50000</v>
      </c>
      <c r="G127" s="136" t="s">
        <v>2057</v>
      </c>
      <c r="H127" s="81" t="s">
        <v>2058</v>
      </c>
      <c r="I127" s="141">
        <v>44925</v>
      </c>
      <c r="J127" s="124">
        <v>516.67</v>
      </c>
      <c r="K127" s="125">
        <v>338.89</v>
      </c>
      <c r="L127" s="125"/>
      <c r="M127" s="125"/>
      <c r="N127" s="68">
        <f t="shared" si="9"/>
        <v>177.78</v>
      </c>
      <c r="O127" s="30" t="s">
        <v>2095</v>
      </c>
      <c r="P127" s="131"/>
      <c r="Q127" s="31" t="s">
        <v>2097</v>
      </c>
      <c r="R127" s="112"/>
      <c r="S127" s="79" t="str">
        <f>VLOOKUP(D127:D262,Sheet2!C125:E494,3,FALSE)</f>
        <v>4</v>
      </c>
      <c r="T127" s="79">
        <f t="shared" si="5"/>
        <v>5.55555555555556</v>
      </c>
      <c r="U127" s="79">
        <v>93</v>
      </c>
      <c r="V127" s="79">
        <f t="shared" si="6"/>
        <v>516.666666666667</v>
      </c>
      <c r="W127" s="79">
        <f t="shared" si="7"/>
        <v>516.67</v>
      </c>
      <c r="X127" s="79">
        <f>I127-G127</f>
        <v>61</v>
      </c>
      <c r="Y127" s="79">
        <f>T127*X127</f>
        <v>338.888888888889</v>
      </c>
      <c r="Z127" s="79">
        <f>ROUND(Y127:Y238,2)</f>
        <v>338.89</v>
      </c>
      <c r="AA127" s="79">
        <f>J127-Z127</f>
        <v>177.78</v>
      </c>
      <c r="AB127" s="79">
        <f>U127-X127</f>
        <v>32</v>
      </c>
    </row>
    <row r="128" s="79" customFormat="1" ht="22.5" spans="1:28">
      <c r="A128" s="8">
        <v>124</v>
      </c>
      <c r="B128" s="29" t="str">
        <f>VLOOKUP(D128:D263,Sheet2!C:D,2,0)</f>
        <v>31014650356804405</v>
      </c>
      <c r="C128" s="30" t="s">
        <v>1848</v>
      </c>
      <c r="D128" s="31" t="s">
        <v>2092</v>
      </c>
      <c r="E128" s="81" t="s">
        <v>2353</v>
      </c>
      <c r="F128" s="32">
        <v>50000</v>
      </c>
      <c r="G128" s="136" t="s">
        <v>2057</v>
      </c>
      <c r="H128" s="81" t="s">
        <v>2058</v>
      </c>
      <c r="I128" s="141">
        <v>44925</v>
      </c>
      <c r="J128" s="124">
        <v>516.67</v>
      </c>
      <c r="K128" s="125">
        <v>338.89</v>
      </c>
      <c r="L128" s="125"/>
      <c r="M128" s="125"/>
      <c r="N128" s="68">
        <f t="shared" si="9"/>
        <v>177.78</v>
      </c>
      <c r="O128" s="30" t="s">
        <v>1848</v>
      </c>
      <c r="P128" s="131"/>
      <c r="Q128" s="31" t="s">
        <v>126</v>
      </c>
      <c r="R128" s="112"/>
      <c r="S128" s="79" t="str">
        <f>VLOOKUP(D128:D263,Sheet2!C126:E495,3,FALSE)</f>
        <v>4</v>
      </c>
      <c r="T128" s="79">
        <f t="shared" si="5"/>
        <v>5.55555555555556</v>
      </c>
      <c r="U128" s="79">
        <v>93</v>
      </c>
      <c r="V128" s="79">
        <f t="shared" si="6"/>
        <v>516.666666666667</v>
      </c>
      <c r="W128" s="79">
        <f t="shared" si="7"/>
        <v>516.67</v>
      </c>
      <c r="X128" s="79">
        <f>I128-G128</f>
        <v>61</v>
      </c>
      <c r="Y128" s="79">
        <f>T128*X128</f>
        <v>338.888888888889</v>
      </c>
      <c r="Z128" s="79">
        <f>ROUND(Y128:Y239,2)</f>
        <v>338.89</v>
      </c>
      <c r="AA128" s="79">
        <f>J128-Z128</f>
        <v>177.78</v>
      </c>
      <c r="AB128" s="79">
        <f>U128-X128</f>
        <v>32</v>
      </c>
    </row>
    <row r="129" ht="22.5" spans="1:23">
      <c r="A129" s="8">
        <v>125</v>
      </c>
      <c r="B129" s="9" t="str">
        <f>VLOOKUP(D129:D264,Sheet2!C:D,2,0)</f>
        <v>31014650115663297</v>
      </c>
      <c r="C129" s="16" t="s">
        <v>245</v>
      </c>
      <c r="D129" s="167" t="s">
        <v>246</v>
      </c>
      <c r="E129" s="18" t="s">
        <v>87</v>
      </c>
      <c r="F129" s="19">
        <v>0</v>
      </c>
      <c r="G129" s="135" t="s">
        <v>184</v>
      </c>
      <c r="H129" s="135">
        <v>44891</v>
      </c>
      <c r="I129" s="134">
        <v>44887</v>
      </c>
      <c r="J129" s="60">
        <v>362.84</v>
      </c>
      <c r="K129" s="61">
        <v>0</v>
      </c>
      <c r="L129" s="61"/>
      <c r="M129" s="61"/>
      <c r="N129" s="59">
        <f t="shared" si="9"/>
        <v>362.84</v>
      </c>
      <c r="O129" s="16" t="s">
        <v>245</v>
      </c>
      <c r="P129" s="71" t="s">
        <v>2354</v>
      </c>
      <c r="Q129" s="113" t="s">
        <v>249</v>
      </c>
      <c r="R129" s="108" t="s">
        <v>2355</v>
      </c>
      <c r="S129" t="e">
        <f>VLOOKUP(D129:D264,Sheet2!C127:E496,3,FALSE)</f>
        <v>#N/A</v>
      </c>
      <c r="T129" t="e">
        <f t="shared" si="5"/>
        <v>#N/A</v>
      </c>
      <c r="U129">
        <v>93</v>
      </c>
      <c r="V129" t="e">
        <f t="shared" si="6"/>
        <v>#N/A</v>
      </c>
      <c r="W129" t="e">
        <f t="shared" si="7"/>
        <v>#N/A</v>
      </c>
    </row>
    <row r="130" ht="22.5" spans="1:23">
      <c r="A130" s="8">
        <v>126</v>
      </c>
      <c r="B130" s="9" t="str">
        <f>VLOOKUP(D130:D265,Sheet2!C:D,2,0)</f>
        <v>31014650115742465</v>
      </c>
      <c r="C130" s="16" t="s">
        <v>290</v>
      </c>
      <c r="D130" s="167" t="s">
        <v>291</v>
      </c>
      <c r="E130" s="18" t="s">
        <v>2356</v>
      </c>
      <c r="F130" s="19">
        <v>0</v>
      </c>
      <c r="G130" s="135" t="s">
        <v>184</v>
      </c>
      <c r="H130" s="135">
        <v>44891</v>
      </c>
      <c r="I130" s="134">
        <v>44887</v>
      </c>
      <c r="J130" s="60">
        <v>362.84</v>
      </c>
      <c r="K130" s="61">
        <v>362.84</v>
      </c>
      <c r="L130" s="61"/>
      <c r="M130" s="61"/>
      <c r="N130" s="59">
        <f t="shared" si="9"/>
        <v>0</v>
      </c>
      <c r="O130" s="16" t="s">
        <v>290</v>
      </c>
      <c r="P130" s="168" t="s">
        <v>2357</v>
      </c>
      <c r="Q130" s="113" t="s">
        <v>294</v>
      </c>
      <c r="R130" s="108"/>
      <c r="S130" t="e">
        <f>VLOOKUP(D130:D265,Sheet2!C128:E497,3,FALSE)</f>
        <v>#N/A</v>
      </c>
      <c r="T130" t="e">
        <f t="shared" si="5"/>
        <v>#N/A</v>
      </c>
      <c r="U130">
        <v>93</v>
      </c>
      <c r="V130" t="e">
        <f t="shared" si="6"/>
        <v>#N/A</v>
      </c>
      <c r="W130" t="e">
        <f t="shared" si="7"/>
        <v>#N/A</v>
      </c>
    </row>
    <row r="131" ht="22.5" spans="1:23">
      <c r="A131" s="8">
        <v>127</v>
      </c>
      <c r="B131" s="9" t="str">
        <f>VLOOKUP(D131:D266,Sheet2!C:D,2,0)</f>
        <v>31014650115665126</v>
      </c>
      <c r="C131" s="16" t="s">
        <v>88</v>
      </c>
      <c r="D131" s="167" t="s">
        <v>240</v>
      </c>
      <c r="E131" s="18" t="s">
        <v>85</v>
      </c>
      <c r="F131" s="19">
        <v>0</v>
      </c>
      <c r="G131" s="135" t="s">
        <v>184</v>
      </c>
      <c r="H131" s="135">
        <v>44891</v>
      </c>
      <c r="I131" s="134">
        <v>44887</v>
      </c>
      <c r="J131" s="60">
        <v>362.84</v>
      </c>
      <c r="K131" s="61">
        <v>0</v>
      </c>
      <c r="L131" s="61"/>
      <c r="M131" s="61"/>
      <c r="N131" s="59">
        <f t="shared" si="9"/>
        <v>362.84</v>
      </c>
      <c r="O131" s="16" t="s">
        <v>88</v>
      </c>
      <c r="P131" s="168" t="s">
        <v>2358</v>
      </c>
      <c r="Q131" s="113" t="s">
        <v>243</v>
      </c>
      <c r="R131" s="108"/>
      <c r="S131" t="e">
        <f>VLOOKUP(D131:D266,Sheet2!C129:E498,3,FALSE)</f>
        <v>#N/A</v>
      </c>
      <c r="T131" t="e">
        <f t="shared" si="5"/>
        <v>#N/A</v>
      </c>
      <c r="U131">
        <v>93</v>
      </c>
      <c r="V131" t="e">
        <f t="shared" si="6"/>
        <v>#N/A</v>
      </c>
      <c r="W131" t="e">
        <f t="shared" si="7"/>
        <v>#N/A</v>
      </c>
    </row>
    <row r="132" ht="22.5" spans="1:23">
      <c r="A132" s="8">
        <v>128</v>
      </c>
      <c r="B132" s="9" t="str">
        <f>VLOOKUP(D132:D267,Sheet2!C:D,2,0)</f>
        <v>31014650115676024</v>
      </c>
      <c r="C132" s="16" t="s">
        <v>257</v>
      </c>
      <c r="D132" s="16" t="s">
        <v>258</v>
      </c>
      <c r="E132" s="18" t="s">
        <v>2359</v>
      </c>
      <c r="F132" s="19">
        <v>0</v>
      </c>
      <c r="G132" s="135" t="s">
        <v>184</v>
      </c>
      <c r="H132" s="135">
        <v>44891</v>
      </c>
      <c r="I132" s="134">
        <v>44887</v>
      </c>
      <c r="J132" s="60">
        <v>362.84</v>
      </c>
      <c r="K132" s="61">
        <v>0</v>
      </c>
      <c r="L132" s="61"/>
      <c r="M132" s="61"/>
      <c r="N132" s="59">
        <f t="shared" si="9"/>
        <v>362.84</v>
      </c>
      <c r="O132" s="16" t="s">
        <v>257</v>
      </c>
      <c r="P132" s="71" t="s">
        <v>2360</v>
      </c>
      <c r="Q132" s="113" t="s">
        <v>261</v>
      </c>
      <c r="R132" s="108"/>
      <c r="S132" t="e">
        <f>VLOOKUP(D132:D267,Sheet2!C130:E499,3,FALSE)</f>
        <v>#N/A</v>
      </c>
      <c r="T132" t="e">
        <f t="shared" si="5"/>
        <v>#N/A</v>
      </c>
      <c r="U132">
        <v>93</v>
      </c>
      <c r="V132" t="e">
        <f t="shared" si="6"/>
        <v>#N/A</v>
      </c>
      <c r="W132" t="e">
        <f t="shared" si="7"/>
        <v>#N/A</v>
      </c>
    </row>
    <row r="133" ht="22.5" spans="1:23">
      <c r="A133" s="8">
        <v>129</v>
      </c>
      <c r="B133" s="9" t="str">
        <f>VLOOKUP(D133:D268,Sheet2!C:D,2,0)</f>
        <v>31014650123016205</v>
      </c>
      <c r="C133" s="16" t="s">
        <v>84</v>
      </c>
      <c r="D133" s="167" t="s">
        <v>590</v>
      </c>
      <c r="E133" s="18" t="s">
        <v>85</v>
      </c>
      <c r="F133" s="19">
        <v>50000</v>
      </c>
      <c r="G133" s="135">
        <v>43846</v>
      </c>
      <c r="H133" s="135">
        <v>44941</v>
      </c>
      <c r="I133" s="135">
        <v>44925</v>
      </c>
      <c r="J133" s="56">
        <v>613.54</v>
      </c>
      <c r="K133" s="59">
        <v>521.18</v>
      </c>
      <c r="L133" s="59">
        <v>92.36</v>
      </c>
      <c r="M133" s="59"/>
      <c r="N133" s="59">
        <f t="shared" si="9"/>
        <v>0</v>
      </c>
      <c r="O133" s="16" t="s">
        <v>84</v>
      </c>
      <c r="P133" s="168" t="s">
        <v>2361</v>
      </c>
      <c r="Q133" s="113" t="s">
        <v>595</v>
      </c>
      <c r="R133" s="108"/>
      <c r="S133">
        <v>4.75</v>
      </c>
      <c r="T133">
        <f t="shared" ref="T133:T140" si="10">F133*S133/100/12/30</f>
        <v>6.59722222222222</v>
      </c>
      <c r="U133">
        <v>93</v>
      </c>
      <c r="V133">
        <f t="shared" ref="V133:V140" si="11">T133*U133</f>
        <v>613.541666666667</v>
      </c>
      <c r="W133">
        <f t="shared" ref="W133:W140" si="12">ROUND(V133:V268,2)</f>
        <v>613.54</v>
      </c>
    </row>
    <row r="134" ht="22.5" spans="1:23">
      <c r="A134" s="8">
        <v>130</v>
      </c>
      <c r="B134" s="9" t="str">
        <f>VLOOKUP(D134:D269,Sheet2!C:D,2,0)</f>
        <v>31014650164020462</v>
      </c>
      <c r="C134" s="16" t="s">
        <v>974</v>
      </c>
      <c r="D134" s="16" t="s">
        <v>975</v>
      </c>
      <c r="E134" s="18" t="s">
        <v>2362</v>
      </c>
      <c r="F134" s="19">
        <v>50000</v>
      </c>
      <c r="G134" s="135">
        <v>44098</v>
      </c>
      <c r="H134" s="135">
        <v>45193</v>
      </c>
      <c r="I134" s="135">
        <v>44925</v>
      </c>
      <c r="J134" s="56">
        <v>561.88</v>
      </c>
      <c r="K134" s="59">
        <v>90.63</v>
      </c>
      <c r="L134" s="59"/>
      <c r="M134" s="59"/>
      <c r="N134" s="59">
        <f t="shared" si="9"/>
        <v>471.25</v>
      </c>
      <c r="O134" s="16" t="s">
        <v>974</v>
      </c>
      <c r="P134" s="168" t="s">
        <v>2363</v>
      </c>
      <c r="Q134" s="113" t="s">
        <v>978</v>
      </c>
      <c r="R134" s="108"/>
      <c r="S134" t="str">
        <f>VLOOKUP(D134:D269,Sheet2!C132:E501,3,FALSE)</f>
        <v>4.35</v>
      </c>
      <c r="T134">
        <f t="shared" si="10"/>
        <v>6.04166666666667</v>
      </c>
      <c r="U134">
        <v>93</v>
      </c>
      <c r="V134">
        <f t="shared" si="11"/>
        <v>561.875</v>
      </c>
      <c r="W134">
        <f t="shared" si="12"/>
        <v>561.88</v>
      </c>
    </row>
    <row r="135" ht="22.5" spans="1:23">
      <c r="A135" s="8">
        <v>131</v>
      </c>
      <c r="B135" s="9" t="str">
        <f>VLOOKUP(D135:D270,Sheet2!C:D,2,0)</f>
        <v>31014650167171442</v>
      </c>
      <c r="C135" s="16" t="s">
        <v>1140</v>
      </c>
      <c r="D135" s="16" t="s">
        <v>1141</v>
      </c>
      <c r="E135" s="18" t="s">
        <v>2364</v>
      </c>
      <c r="F135" s="19">
        <v>50000</v>
      </c>
      <c r="G135" s="135">
        <v>44116</v>
      </c>
      <c r="H135" s="135">
        <v>45211</v>
      </c>
      <c r="I135" s="135">
        <v>44925</v>
      </c>
      <c r="J135" s="56">
        <v>561.88</v>
      </c>
      <c r="K135" s="59">
        <v>477.29</v>
      </c>
      <c r="L135" s="59"/>
      <c r="M135" s="59"/>
      <c r="N135" s="59">
        <f t="shared" si="9"/>
        <v>84.59</v>
      </c>
      <c r="O135" s="16" t="s">
        <v>1140</v>
      </c>
      <c r="P135" s="168" t="s">
        <v>2365</v>
      </c>
      <c r="Q135" s="113" t="s">
        <v>1144</v>
      </c>
      <c r="R135" s="108"/>
      <c r="S135" t="str">
        <f>VLOOKUP(D135:D270,Sheet2!C133:E502,3,FALSE)</f>
        <v>4.35</v>
      </c>
      <c r="T135">
        <f t="shared" si="10"/>
        <v>6.04166666666667</v>
      </c>
      <c r="U135">
        <v>93</v>
      </c>
      <c r="V135">
        <f t="shared" si="11"/>
        <v>561.875</v>
      </c>
      <c r="W135">
        <f t="shared" si="12"/>
        <v>561.88</v>
      </c>
    </row>
    <row r="136" ht="22.5" spans="1:23">
      <c r="A136" s="8">
        <v>132</v>
      </c>
      <c r="B136" s="9" t="str">
        <f>VLOOKUP(D136:D271,Sheet2!C:D,2,0)</f>
        <v>31014650167197530</v>
      </c>
      <c r="C136" s="16" t="s">
        <v>1178</v>
      </c>
      <c r="D136" s="16" t="s">
        <v>1179</v>
      </c>
      <c r="E136" s="18" t="s">
        <v>87</v>
      </c>
      <c r="F136" s="19">
        <v>50000</v>
      </c>
      <c r="G136" s="135">
        <v>44116</v>
      </c>
      <c r="H136" s="135">
        <v>45211</v>
      </c>
      <c r="I136" s="135">
        <v>44925</v>
      </c>
      <c r="J136" s="56">
        <v>561.88</v>
      </c>
      <c r="K136" s="59">
        <v>90.64</v>
      </c>
      <c r="L136" s="59">
        <v>459.17</v>
      </c>
      <c r="M136" s="59"/>
      <c r="N136" s="59">
        <f t="shared" si="9"/>
        <v>12.07</v>
      </c>
      <c r="O136" s="16" t="s">
        <v>1178</v>
      </c>
      <c r="P136" s="71" t="s">
        <v>2366</v>
      </c>
      <c r="Q136" s="113" t="s">
        <v>1180</v>
      </c>
      <c r="R136" s="108"/>
      <c r="S136" t="str">
        <f>VLOOKUP(D136:D271,Sheet2!C134:E503,3,FALSE)</f>
        <v>4.35</v>
      </c>
      <c r="T136">
        <f t="shared" si="10"/>
        <v>6.04166666666667</v>
      </c>
      <c r="U136">
        <v>93</v>
      </c>
      <c r="V136">
        <f t="shared" si="11"/>
        <v>561.875</v>
      </c>
      <c r="W136">
        <f t="shared" si="12"/>
        <v>561.88</v>
      </c>
    </row>
    <row r="137" ht="22.5" spans="1:23">
      <c r="A137" s="8">
        <v>133</v>
      </c>
      <c r="B137" s="9" t="str">
        <f>VLOOKUP(D137:D272,Sheet2!C:D,2,0)</f>
        <v>31014650258152856</v>
      </c>
      <c r="C137" s="43" t="s">
        <v>1584</v>
      </c>
      <c r="D137" s="43" t="s">
        <v>1585</v>
      </c>
      <c r="E137" s="45" t="s">
        <v>2367</v>
      </c>
      <c r="F137" s="95">
        <v>50000</v>
      </c>
      <c r="G137" s="138">
        <v>44518</v>
      </c>
      <c r="H137" s="138">
        <v>45614</v>
      </c>
      <c r="I137" s="135">
        <v>44925</v>
      </c>
      <c r="J137" s="56">
        <v>561.88</v>
      </c>
      <c r="K137" s="59">
        <v>271.88</v>
      </c>
      <c r="L137" s="59"/>
      <c r="M137" s="59"/>
      <c r="N137" s="59">
        <f t="shared" si="9"/>
        <v>290</v>
      </c>
      <c r="O137" s="43" t="s">
        <v>1584</v>
      </c>
      <c r="P137" s="173" t="s">
        <v>2368</v>
      </c>
      <c r="Q137" s="115">
        <v>18620948015</v>
      </c>
      <c r="R137" s="108"/>
      <c r="S137" t="str">
        <f>VLOOKUP(D137:D272,Sheet2!C135:E504,3,FALSE)</f>
        <v>4.35</v>
      </c>
      <c r="T137">
        <f t="shared" si="10"/>
        <v>6.04166666666667</v>
      </c>
      <c r="U137">
        <v>93</v>
      </c>
      <c r="V137">
        <f t="shared" si="11"/>
        <v>561.875</v>
      </c>
      <c r="W137">
        <f t="shared" si="12"/>
        <v>561.88</v>
      </c>
    </row>
    <row r="138" ht="22.5" spans="1:23">
      <c r="A138" s="8">
        <v>134</v>
      </c>
      <c r="B138" s="9" t="str">
        <f>VLOOKUP(D138:D273,Sheet2!C:D,2,0)</f>
        <v>31014650311299278</v>
      </c>
      <c r="C138" s="16" t="s">
        <v>86</v>
      </c>
      <c r="D138" s="167" t="s">
        <v>1739</v>
      </c>
      <c r="E138" s="18" t="s">
        <v>87</v>
      </c>
      <c r="F138" s="19">
        <v>50000</v>
      </c>
      <c r="G138" s="135">
        <v>44711</v>
      </c>
      <c r="H138" s="135">
        <v>45807</v>
      </c>
      <c r="I138" s="135">
        <v>44925</v>
      </c>
      <c r="J138" s="126">
        <v>536.04</v>
      </c>
      <c r="K138" s="127">
        <v>51.88</v>
      </c>
      <c r="L138" s="127"/>
      <c r="M138" s="127"/>
      <c r="N138" s="59">
        <f t="shared" si="9"/>
        <v>484.16</v>
      </c>
      <c r="O138" s="16" t="s">
        <v>86</v>
      </c>
      <c r="P138" s="169" t="s">
        <v>2369</v>
      </c>
      <c r="Q138" s="113">
        <v>15906486786</v>
      </c>
      <c r="R138" s="108"/>
      <c r="S138" t="str">
        <f>VLOOKUP(D138:D273,Sheet2!C136:E505,3,FALSE)</f>
        <v>4.15</v>
      </c>
      <c r="T138">
        <f t="shared" si="10"/>
        <v>5.76388888888889</v>
      </c>
      <c r="U138">
        <v>93</v>
      </c>
      <c r="V138">
        <f t="shared" si="11"/>
        <v>536.041666666667</v>
      </c>
      <c r="W138">
        <f t="shared" si="12"/>
        <v>536.04</v>
      </c>
    </row>
    <row r="139" s="79" customFormat="1" ht="22.5" spans="1:28">
      <c r="A139" s="8">
        <v>135</v>
      </c>
      <c r="B139" s="29" t="str">
        <f>VLOOKUP(D139:D274,Sheet2!C:D,2,0)</f>
        <v>31014650356007318</v>
      </c>
      <c r="C139" s="30" t="s">
        <v>1866</v>
      </c>
      <c r="D139" s="31" t="s">
        <v>1867</v>
      </c>
      <c r="E139" s="81" t="s">
        <v>2370</v>
      </c>
      <c r="F139" s="32">
        <v>50000</v>
      </c>
      <c r="G139" s="136" t="s">
        <v>1850</v>
      </c>
      <c r="H139" s="81" t="s">
        <v>1851</v>
      </c>
      <c r="I139" s="141">
        <v>44925</v>
      </c>
      <c r="J139" s="96">
        <v>516.67</v>
      </c>
      <c r="K139" s="97">
        <v>355.56</v>
      </c>
      <c r="L139" s="97"/>
      <c r="M139" s="97"/>
      <c r="N139" s="68">
        <f t="shared" si="9"/>
        <v>161.11</v>
      </c>
      <c r="O139" s="30" t="s">
        <v>1866</v>
      </c>
      <c r="P139" s="80"/>
      <c r="Q139" s="31" t="s">
        <v>126</v>
      </c>
      <c r="R139" s="112"/>
      <c r="S139" s="79" t="str">
        <f>VLOOKUP(D139:D274,Sheet2!C137:E506,3,FALSE)</f>
        <v>4</v>
      </c>
      <c r="T139" s="79">
        <f t="shared" si="10"/>
        <v>5.55555555555556</v>
      </c>
      <c r="U139" s="79">
        <v>93</v>
      </c>
      <c r="V139" s="79">
        <f t="shared" si="11"/>
        <v>516.666666666667</v>
      </c>
      <c r="W139" s="79">
        <f t="shared" si="12"/>
        <v>516.67</v>
      </c>
      <c r="X139" s="79">
        <f>I139-G139</f>
        <v>64</v>
      </c>
      <c r="Y139" s="79">
        <f>T139*X139</f>
        <v>355.555555555556</v>
      </c>
      <c r="Z139" s="79">
        <f>ROUND(Y139:Y250,2)</f>
        <v>355.56</v>
      </c>
      <c r="AA139" s="79">
        <f>J139-Z139</f>
        <v>161.11</v>
      </c>
      <c r="AB139" s="79">
        <f>U139-X139</f>
        <v>29</v>
      </c>
    </row>
    <row r="140" s="79" customFormat="1" ht="22.5" spans="1:28">
      <c r="A140" s="8">
        <v>136</v>
      </c>
      <c r="B140" s="29" t="str">
        <f>VLOOKUP(D140:D275,Sheet2!C:D,2,0)</f>
        <v>31014650356484473</v>
      </c>
      <c r="C140" s="30" t="s">
        <v>2039</v>
      </c>
      <c r="D140" s="31" t="s">
        <v>2040</v>
      </c>
      <c r="E140" s="81" t="s">
        <v>2371</v>
      </c>
      <c r="F140" s="32">
        <v>50000</v>
      </c>
      <c r="G140" s="136" t="s">
        <v>2015</v>
      </c>
      <c r="H140" s="81" t="s">
        <v>2016</v>
      </c>
      <c r="I140" s="141">
        <v>44925</v>
      </c>
      <c r="J140" s="96">
        <v>516.67</v>
      </c>
      <c r="K140" s="97">
        <v>344.44</v>
      </c>
      <c r="L140" s="97"/>
      <c r="M140" s="97"/>
      <c r="N140" s="68">
        <f t="shared" si="9"/>
        <v>172.23</v>
      </c>
      <c r="O140" s="30" t="s">
        <v>2039</v>
      </c>
      <c r="P140" s="80"/>
      <c r="Q140" s="31" t="s">
        <v>2041</v>
      </c>
      <c r="R140" s="112"/>
      <c r="S140" s="79" t="str">
        <f>VLOOKUP(D140:D275,Sheet2!C138:E507,3,FALSE)</f>
        <v>4</v>
      </c>
      <c r="T140" s="79">
        <f t="shared" si="10"/>
        <v>5.55555555555556</v>
      </c>
      <c r="U140" s="79">
        <v>93</v>
      </c>
      <c r="V140" s="79">
        <f t="shared" si="11"/>
        <v>516.666666666667</v>
      </c>
      <c r="W140" s="79">
        <f t="shared" si="12"/>
        <v>516.67</v>
      </c>
      <c r="X140" s="79">
        <f>I140-G140</f>
        <v>62</v>
      </c>
      <c r="Y140" s="79">
        <f>T140*X140</f>
        <v>344.444444444444</v>
      </c>
      <c r="Z140" s="79">
        <f>ROUND(Y140:Y251,2)</f>
        <v>344.44</v>
      </c>
      <c r="AA140" s="79">
        <f>J140-Z140</f>
        <v>172.23</v>
      </c>
      <c r="AB140" s="79">
        <f>U140-X140</f>
        <v>31</v>
      </c>
    </row>
    <row r="141" spans="6:14">
      <c r="F141">
        <f>SUM(F5:F140)</f>
        <v>4410000</v>
      </c>
      <c r="J141">
        <f>SUM(J5:J140)</f>
        <v>64960.1899999998</v>
      </c>
      <c r="N141" s="59"/>
    </row>
  </sheetData>
  <mergeCells count="26">
    <mergeCell ref="A1:R1"/>
    <mergeCell ref="A2:E2"/>
    <mergeCell ref="O3:P3"/>
    <mergeCell ref="A3:A4"/>
    <mergeCell ref="B3:B4"/>
    <mergeCell ref="C3:C4"/>
    <mergeCell ref="D3:D4"/>
    <mergeCell ref="E3:E4"/>
    <mergeCell ref="F3:F4"/>
    <mergeCell ref="G3:G4"/>
    <mergeCell ref="H3:H4"/>
    <mergeCell ref="I3:I4"/>
    <mergeCell ref="J3:J4"/>
    <mergeCell ref="N3:N4"/>
    <mergeCell ref="Q3:Q4"/>
    <mergeCell ref="R3:R4"/>
    <mergeCell ref="R5:R33"/>
    <mergeCell ref="R34:R47"/>
    <mergeCell ref="R48:R76"/>
    <mergeCell ref="R77:R85"/>
    <mergeCell ref="R86:R99"/>
    <mergeCell ref="R100:R106"/>
    <mergeCell ref="R107:R114"/>
    <mergeCell ref="R115:R128"/>
    <mergeCell ref="R129:R140"/>
    <mergeCell ref="K3:M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41"/>
  <sheetViews>
    <sheetView topLeftCell="N121" workbookViewId="0">
      <selection activeCell="L162" sqref="L162"/>
    </sheetView>
  </sheetViews>
  <sheetFormatPr defaultColWidth="9" defaultRowHeight="14.25"/>
  <cols>
    <col min="25" max="25" width="11.5" customWidth="1"/>
    <col min="31" max="31" width="15.625" customWidth="1"/>
    <col min="32" max="32" width="13" customWidth="1"/>
    <col min="33" max="33" width="24.75" customWidth="1"/>
  </cols>
  <sheetData>
    <row r="1" ht="20.25" spans="1:30">
      <c r="A1" s="2" t="s">
        <v>0</v>
      </c>
      <c r="B1" s="2"/>
      <c r="C1" s="2"/>
      <c r="D1" s="2"/>
      <c r="E1" s="2"/>
      <c r="F1" s="2"/>
      <c r="G1" s="2"/>
      <c r="H1" s="2"/>
      <c r="I1" s="2"/>
      <c r="J1" s="2"/>
      <c r="K1" s="2"/>
      <c r="L1" s="2"/>
      <c r="M1" s="2"/>
      <c r="N1" s="2"/>
      <c r="O1" s="2"/>
      <c r="P1" s="2"/>
      <c r="Q1" s="2"/>
      <c r="R1" s="2"/>
      <c r="V1" s="70">
        <v>44832</v>
      </c>
      <c r="W1" s="70">
        <v>44900</v>
      </c>
      <c r="X1">
        <f>W1-V1</f>
        <v>68</v>
      </c>
      <c r="Y1" s="70">
        <v>44887</v>
      </c>
      <c r="Z1" s="79"/>
      <c r="AA1" s="79"/>
      <c r="AB1">
        <f>Y1-V1</f>
        <v>55</v>
      </c>
      <c r="AC1" t="s">
        <v>2184</v>
      </c>
      <c r="AD1" t="s">
        <v>2185</v>
      </c>
    </row>
    <row r="2" spans="1:24">
      <c r="A2" s="3" t="s">
        <v>2186</v>
      </c>
      <c r="B2" s="3"/>
      <c r="C2" s="3"/>
      <c r="D2" s="3"/>
      <c r="E2" s="3"/>
      <c r="Q2" t="s">
        <v>2187</v>
      </c>
      <c r="V2" s="70">
        <v>44832</v>
      </c>
      <c r="W2" s="70">
        <v>44904</v>
      </c>
      <c r="X2">
        <f>W2-V2</f>
        <v>72</v>
      </c>
    </row>
    <row r="3" spans="1:20">
      <c r="A3" s="4" t="s">
        <v>2</v>
      </c>
      <c r="B3" s="5" t="s">
        <v>2188</v>
      </c>
      <c r="C3" s="4" t="s">
        <v>3</v>
      </c>
      <c r="D3" s="4" t="s">
        <v>2189</v>
      </c>
      <c r="E3" s="4" t="s">
        <v>4</v>
      </c>
      <c r="F3" s="6" t="s">
        <v>5</v>
      </c>
      <c r="G3" s="6" t="s">
        <v>6</v>
      </c>
      <c r="H3" s="6" t="s">
        <v>7</v>
      </c>
      <c r="I3" s="6" t="s">
        <v>8</v>
      </c>
      <c r="J3" s="4" t="s">
        <v>9</v>
      </c>
      <c r="K3" s="49" t="s">
        <v>2190</v>
      </c>
      <c r="L3" s="50"/>
      <c r="M3" s="51"/>
      <c r="N3" s="5" t="s">
        <v>2191</v>
      </c>
      <c r="O3" s="4" t="s">
        <v>10</v>
      </c>
      <c r="P3" s="4"/>
      <c r="Q3" s="5" t="s">
        <v>104</v>
      </c>
      <c r="R3" s="4" t="s">
        <v>2192</v>
      </c>
      <c r="S3" t="s">
        <v>2193</v>
      </c>
      <c r="T3" t="s">
        <v>2194</v>
      </c>
    </row>
    <row r="4" spans="1:18">
      <c r="A4" s="4"/>
      <c r="B4" s="7"/>
      <c r="C4" s="4"/>
      <c r="D4" s="4"/>
      <c r="E4" s="4"/>
      <c r="F4" s="6"/>
      <c r="G4" s="4"/>
      <c r="H4" s="4"/>
      <c r="I4" s="4"/>
      <c r="J4" s="4"/>
      <c r="K4" s="53"/>
      <c r="L4" s="54"/>
      <c r="M4" s="55"/>
      <c r="N4" s="7"/>
      <c r="O4" s="4" t="s">
        <v>11</v>
      </c>
      <c r="P4" s="4" t="s">
        <v>2195</v>
      </c>
      <c r="Q4" s="7"/>
      <c r="R4" s="4"/>
    </row>
    <row r="5" ht="22.5" spans="1:33">
      <c r="A5" s="8">
        <v>1</v>
      </c>
      <c r="B5" s="9" t="str">
        <f>VLOOKUP(D5:D140,Sheet2!C:D,2,0)</f>
        <v>31014650063172613</v>
      </c>
      <c r="C5" s="10" t="s">
        <v>12</v>
      </c>
      <c r="D5" s="165" t="s">
        <v>527</v>
      </c>
      <c r="E5" s="12" t="s">
        <v>15</v>
      </c>
      <c r="F5" s="13">
        <v>50000</v>
      </c>
      <c r="G5" s="14" t="s">
        <v>528</v>
      </c>
      <c r="H5" s="14" t="s">
        <v>2372</v>
      </c>
      <c r="I5" s="14" t="s">
        <v>2372</v>
      </c>
      <c r="J5" s="56">
        <v>489.38</v>
      </c>
      <c r="K5" s="59">
        <v>489.38</v>
      </c>
      <c r="L5" s="59"/>
      <c r="M5" s="59"/>
      <c r="N5" s="59">
        <f t="shared" ref="N5:N68" si="0">J5-K5-L5-M5</f>
        <v>0</v>
      </c>
      <c r="O5" s="10" t="s">
        <v>12</v>
      </c>
      <c r="P5" s="71" t="s">
        <v>2196</v>
      </c>
      <c r="Q5" s="71" t="s">
        <v>531</v>
      </c>
      <c r="R5" s="72" t="s">
        <v>2197</v>
      </c>
      <c r="S5" t="str">
        <f>VLOOKUP(D5:D140,Sheet2!C3:E372,3,FALSE)</f>
        <v>4.35</v>
      </c>
      <c r="T5">
        <f t="shared" ref="T5:T68" si="1">F5*S5/100/12/30</f>
        <v>6.04166666666667</v>
      </c>
      <c r="U5">
        <v>81</v>
      </c>
      <c r="V5">
        <f t="shared" ref="V5:V68" si="2">T5*U5</f>
        <v>489.375</v>
      </c>
      <c r="W5">
        <f t="shared" ref="W5:W68" si="3">ROUND(V5:V140,2)</f>
        <v>489.38</v>
      </c>
      <c r="Z5" s="79" t="s">
        <v>2184</v>
      </c>
      <c r="AA5" s="79" t="s">
        <v>2185</v>
      </c>
      <c r="AD5">
        <v>0</v>
      </c>
      <c r="AE5" t="s">
        <v>2184</v>
      </c>
      <c r="AF5" t="s">
        <v>2373</v>
      </c>
      <c r="AG5" t="s">
        <v>2374</v>
      </c>
    </row>
    <row r="6" ht="22.5" spans="1:33">
      <c r="A6" s="8">
        <v>2</v>
      </c>
      <c r="B6" s="166" t="s">
        <v>2198</v>
      </c>
      <c r="C6" s="16" t="s">
        <v>2199</v>
      </c>
      <c r="D6" s="167" t="s">
        <v>2200</v>
      </c>
      <c r="E6" s="18" t="s">
        <v>15</v>
      </c>
      <c r="F6" s="19">
        <v>0</v>
      </c>
      <c r="G6" s="20" t="s">
        <v>2202</v>
      </c>
      <c r="H6" s="20" t="s">
        <v>2375</v>
      </c>
      <c r="I6" s="14" t="s">
        <v>2375</v>
      </c>
      <c r="J6" s="56">
        <v>95</v>
      </c>
      <c r="K6" s="59">
        <v>0</v>
      </c>
      <c r="L6" s="59"/>
      <c r="M6" s="59"/>
      <c r="N6" s="59">
        <f t="shared" si="0"/>
        <v>95</v>
      </c>
      <c r="O6" s="16" t="s">
        <v>2199</v>
      </c>
      <c r="P6" s="168" t="s">
        <v>2203</v>
      </c>
      <c r="Q6" s="71" t="s">
        <v>2204</v>
      </c>
      <c r="R6" s="73"/>
      <c r="S6">
        <v>4.75</v>
      </c>
      <c r="T6">
        <f t="shared" si="1"/>
        <v>0</v>
      </c>
      <c r="U6">
        <v>24</v>
      </c>
      <c r="V6">
        <f t="shared" si="2"/>
        <v>0</v>
      </c>
      <c r="W6">
        <f t="shared" si="3"/>
        <v>0</v>
      </c>
      <c r="Z6" s="79" t="s">
        <v>2184</v>
      </c>
      <c r="AA6" s="79" t="s">
        <v>2185</v>
      </c>
      <c r="AD6">
        <v>0</v>
      </c>
      <c r="AE6" t="s">
        <v>2184</v>
      </c>
      <c r="AF6" t="s">
        <v>2373</v>
      </c>
      <c r="AG6" t="s">
        <v>2374</v>
      </c>
    </row>
    <row r="7" ht="22.5" spans="1:33">
      <c r="A7" s="8">
        <v>3</v>
      </c>
      <c r="B7" s="9" t="str">
        <f>VLOOKUP(D7:D142,Sheet2!C:D,2,0)</f>
        <v>31014650115710759</v>
      </c>
      <c r="C7" s="16" t="s">
        <v>310</v>
      </c>
      <c r="D7" s="167" t="s">
        <v>311</v>
      </c>
      <c r="E7" s="18" t="s">
        <v>15</v>
      </c>
      <c r="F7" s="19">
        <v>0</v>
      </c>
      <c r="G7" s="20" t="s">
        <v>184</v>
      </c>
      <c r="H7" s="20" t="s">
        <v>2376</v>
      </c>
      <c r="I7" s="14" t="s">
        <v>2377</v>
      </c>
      <c r="J7" s="60">
        <v>362.84</v>
      </c>
      <c r="K7" s="61">
        <v>362.84</v>
      </c>
      <c r="L7" s="61"/>
      <c r="M7" s="61"/>
      <c r="N7" s="59">
        <f t="shared" si="0"/>
        <v>0</v>
      </c>
      <c r="O7" s="16" t="s">
        <v>310</v>
      </c>
      <c r="P7" s="168" t="s">
        <v>2206</v>
      </c>
      <c r="Q7" s="71" t="s">
        <v>312</v>
      </c>
      <c r="R7" s="73"/>
      <c r="S7" t="str">
        <f>VLOOKUP(D7:D142,Sheet2!C5:E374,3,FALSE)</f>
        <v>4.75</v>
      </c>
      <c r="T7">
        <f t="shared" si="1"/>
        <v>0</v>
      </c>
      <c r="U7">
        <v>93</v>
      </c>
      <c r="V7">
        <f t="shared" si="2"/>
        <v>0</v>
      </c>
      <c r="W7">
        <f t="shared" si="3"/>
        <v>0</v>
      </c>
      <c r="Z7" s="79" t="s">
        <v>2184</v>
      </c>
      <c r="AA7" s="79" t="s">
        <v>2185</v>
      </c>
      <c r="AD7">
        <v>0</v>
      </c>
      <c r="AE7" t="s">
        <v>2184</v>
      </c>
      <c r="AF7" t="s">
        <v>2373</v>
      </c>
      <c r="AG7" t="s">
        <v>2374</v>
      </c>
    </row>
    <row r="8" ht="22.5" spans="1:33">
      <c r="A8" s="8">
        <v>4</v>
      </c>
      <c r="B8" s="9" t="str">
        <f>VLOOKUP(D8:D143,Sheet2!C:D,2,0)</f>
        <v>31014650115698061</v>
      </c>
      <c r="C8" s="16" t="s">
        <v>296</v>
      </c>
      <c r="D8" s="167" t="s">
        <v>297</v>
      </c>
      <c r="E8" s="18" t="s">
        <v>15</v>
      </c>
      <c r="F8" s="19">
        <v>0</v>
      </c>
      <c r="G8" s="20" t="s">
        <v>184</v>
      </c>
      <c r="H8" s="20" t="s">
        <v>2376</v>
      </c>
      <c r="I8" s="14" t="s">
        <v>2377</v>
      </c>
      <c r="J8" s="60">
        <v>362.84</v>
      </c>
      <c r="K8" s="61">
        <v>0</v>
      </c>
      <c r="L8" s="61"/>
      <c r="M8" s="61"/>
      <c r="N8" s="59">
        <f t="shared" si="0"/>
        <v>362.84</v>
      </c>
      <c r="O8" s="16" t="s">
        <v>296</v>
      </c>
      <c r="P8" s="71" t="s">
        <v>2207</v>
      </c>
      <c r="Q8" s="71" t="s">
        <v>300</v>
      </c>
      <c r="R8" s="73"/>
      <c r="S8" t="str">
        <f>VLOOKUP(D8:D143,Sheet2!C6:E375,3,FALSE)</f>
        <v>4.75</v>
      </c>
      <c r="T8">
        <f t="shared" si="1"/>
        <v>0</v>
      </c>
      <c r="U8">
        <v>93</v>
      </c>
      <c r="V8">
        <f t="shared" si="2"/>
        <v>0</v>
      </c>
      <c r="W8">
        <f t="shared" si="3"/>
        <v>0</v>
      </c>
      <c r="Z8" s="79" t="s">
        <v>2184</v>
      </c>
      <c r="AA8" s="79" t="s">
        <v>2185</v>
      </c>
      <c r="AD8">
        <v>0</v>
      </c>
      <c r="AE8" t="s">
        <v>2184</v>
      </c>
      <c r="AF8" t="s">
        <v>2373</v>
      </c>
      <c r="AG8" t="s">
        <v>2374</v>
      </c>
    </row>
    <row r="9" ht="22.5" spans="1:33">
      <c r="A9" s="8">
        <v>5</v>
      </c>
      <c r="B9" s="9" t="str">
        <f>VLOOKUP(D9:D144,Sheet2!C:D,2,0)</f>
        <v>31014650115671333</v>
      </c>
      <c r="C9" s="16" t="s">
        <v>306</v>
      </c>
      <c r="D9" s="167" t="s">
        <v>307</v>
      </c>
      <c r="E9" s="18" t="s">
        <v>15</v>
      </c>
      <c r="F9" s="19">
        <v>0</v>
      </c>
      <c r="G9" s="20" t="s">
        <v>184</v>
      </c>
      <c r="H9" s="20" t="s">
        <v>2376</v>
      </c>
      <c r="I9" s="14" t="s">
        <v>2377</v>
      </c>
      <c r="J9" s="60">
        <v>362.84</v>
      </c>
      <c r="K9" s="61">
        <v>0</v>
      </c>
      <c r="L9" s="61"/>
      <c r="M9" s="61"/>
      <c r="N9" s="59">
        <f t="shared" si="0"/>
        <v>362.84</v>
      </c>
      <c r="O9" s="16" t="s">
        <v>306</v>
      </c>
      <c r="P9" s="71" t="s">
        <v>2208</v>
      </c>
      <c r="Q9" s="71" t="s">
        <v>308</v>
      </c>
      <c r="R9" s="73"/>
      <c r="S9" t="str">
        <f>VLOOKUP(D9:D144,Sheet2!C7:E376,3,FALSE)</f>
        <v>4.75</v>
      </c>
      <c r="T9">
        <f t="shared" si="1"/>
        <v>0</v>
      </c>
      <c r="U9">
        <v>93</v>
      </c>
      <c r="V9">
        <f t="shared" si="2"/>
        <v>0</v>
      </c>
      <c r="W9">
        <f t="shared" si="3"/>
        <v>0</v>
      </c>
      <c r="Z9" s="79" t="s">
        <v>2184</v>
      </c>
      <c r="AA9" s="79" t="s">
        <v>2185</v>
      </c>
      <c r="AD9">
        <v>0</v>
      </c>
      <c r="AE9" t="s">
        <v>2184</v>
      </c>
      <c r="AF9" t="s">
        <v>2373</v>
      </c>
      <c r="AG9" t="s">
        <v>2374</v>
      </c>
    </row>
    <row r="10" ht="22.5" spans="1:33">
      <c r="A10" s="8">
        <v>6</v>
      </c>
      <c r="B10" s="9" t="str">
        <f>VLOOKUP(D10:D145,Sheet2!C:D,2,0)</f>
        <v>31014650115786286</v>
      </c>
      <c r="C10" s="16" t="s">
        <v>405</v>
      </c>
      <c r="D10" s="167" t="s">
        <v>406</v>
      </c>
      <c r="E10" s="18" t="s">
        <v>15</v>
      </c>
      <c r="F10" s="19">
        <v>0</v>
      </c>
      <c r="G10" s="20" t="s">
        <v>356</v>
      </c>
      <c r="H10" s="20" t="s">
        <v>2378</v>
      </c>
      <c r="I10" s="14" t="s">
        <v>2377</v>
      </c>
      <c r="J10" s="60">
        <v>362.84</v>
      </c>
      <c r="K10" s="61">
        <v>0</v>
      </c>
      <c r="L10" s="61"/>
      <c r="M10" s="61"/>
      <c r="N10" s="59">
        <f t="shared" si="0"/>
        <v>362.84</v>
      </c>
      <c r="O10" s="16" t="s">
        <v>405</v>
      </c>
      <c r="P10" s="71" t="s">
        <v>2210</v>
      </c>
      <c r="Q10" s="71" t="s">
        <v>409</v>
      </c>
      <c r="R10" s="73"/>
      <c r="S10" t="str">
        <f>VLOOKUP(D10:D145,Sheet2!C8:E377,3,FALSE)</f>
        <v>4.75</v>
      </c>
      <c r="T10">
        <f t="shared" si="1"/>
        <v>0</v>
      </c>
      <c r="U10">
        <v>93</v>
      </c>
      <c r="V10">
        <f t="shared" si="2"/>
        <v>0</v>
      </c>
      <c r="W10">
        <f t="shared" si="3"/>
        <v>0</v>
      </c>
      <c r="Z10" s="79" t="s">
        <v>2184</v>
      </c>
      <c r="AA10" s="79" t="s">
        <v>2185</v>
      </c>
      <c r="AD10">
        <v>0</v>
      </c>
      <c r="AE10" t="s">
        <v>2184</v>
      </c>
      <c r="AF10" t="s">
        <v>2373</v>
      </c>
      <c r="AG10" t="s">
        <v>2374</v>
      </c>
    </row>
    <row r="11" ht="22.5" spans="1:33">
      <c r="A11" s="8">
        <v>7</v>
      </c>
      <c r="B11" s="9" t="str">
        <f>VLOOKUP(D11:D146,Sheet2!C:D,2,0)</f>
        <v>31014650115818573</v>
      </c>
      <c r="C11" s="16" t="s">
        <v>477</v>
      </c>
      <c r="D11" s="167" t="s">
        <v>478</v>
      </c>
      <c r="E11" s="18" t="s">
        <v>15</v>
      </c>
      <c r="F11" s="19">
        <v>0</v>
      </c>
      <c r="G11" s="20" t="s">
        <v>356</v>
      </c>
      <c r="H11" s="20" t="s">
        <v>2378</v>
      </c>
      <c r="I11" s="14" t="s">
        <v>2377</v>
      </c>
      <c r="J11" s="60">
        <v>362.84</v>
      </c>
      <c r="K11" s="61">
        <v>0</v>
      </c>
      <c r="L11" s="61"/>
      <c r="M11" s="61"/>
      <c r="N11" s="59">
        <f t="shared" si="0"/>
        <v>362.84</v>
      </c>
      <c r="O11" s="16" t="s">
        <v>477</v>
      </c>
      <c r="P11" s="168" t="s">
        <v>2211</v>
      </c>
      <c r="Q11" s="71" t="s">
        <v>480</v>
      </c>
      <c r="R11" s="73"/>
      <c r="S11" t="str">
        <f>VLOOKUP(D11:D146,Sheet2!C9:E378,3,FALSE)</f>
        <v>4.75</v>
      </c>
      <c r="T11">
        <f t="shared" si="1"/>
        <v>0</v>
      </c>
      <c r="U11">
        <v>93</v>
      </c>
      <c r="V11">
        <f t="shared" si="2"/>
        <v>0</v>
      </c>
      <c r="W11">
        <f t="shared" si="3"/>
        <v>0</v>
      </c>
      <c r="Z11" s="79" t="s">
        <v>2184</v>
      </c>
      <c r="AA11" s="79" t="s">
        <v>2185</v>
      </c>
      <c r="AD11">
        <v>0</v>
      </c>
      <c r="AE11" t="s">
        <v>2184</v>
      </c>
      <c r="AF11" t="s">
        <v>2373</v>
      </c>
      <c r="AG11" t="s">
        <v>2374</v>
      </c>
    </row>
    <row r="12" ht="22.5" spans="1:33">
      <c r="A12" s="8">
        <v>8</v>
      </c>
      <c r="B12" s="9" t="str">
        <f>VLOOKUP(D12:D147,Sheet2!C:D,2,0)</f>
        <v>31014650115795202</v>
      </c>
      <c r="C12" s="16" t="s">
        <v>510</v>
      </c>
      <c r="D12" s="167" t="s">
        <v>511</v>
      </c>
      <c r="E12" s="18" t="s">
        <v>15</v>
      </c>
      <c r="F12" s="19">
        <v>0</v>
      </c>
      <c r="G12" s="20" t="s">
        <v>356</v>
      </c>
      <c r="H12" s="20" t="s">
        <v>2378</v>
      </c>
      <c r="I12" s="14" t="s">
        <v>2377</v>
      </c>
      <c r="J12" s="60">
        <v>362.84</v>
      </c>
      <c r="K12" s="61">
        <v>0</v>
      </c>
      <c r="L12" s="61"/>
      <c r="M12" s="61"/>
      <c r="N12" s="59">
        <f t="shared" si="0"/>
        <v>362.84</v>
      </c>
      <c r="O12" s="16" t="s">
        <v>510</v>
      </c>
      <c r="P12" s="168" t="s">
        <v>2212</v>
      </c>
      <c r="Q12" s="71" t="s">
        <v>514</v>
      </c>
      <c r="R12" s="73"/>
      <c r="S12" t="str">
        <f>VLOOKUP(D12:D147,Sheet2!C10:E379,3,FALSE)</f>
        <v>4.75</v>
      </c>
      <c r="T12">
        <f t="shared" si="1"/>
        <v>0</v>
      </c>
      <c r="U12">
        <v>93</v>
      </c>
      <c r="V12">
        <f t="shared" si="2"/>
        <v>0</v>
      </c>
      <c r="W12">
        <f t="shared" si="3"/>
        <v>0</v>
      </c>
      <c r="Z12" s="79" t="s">
        <v>2184</v>
      </c>
      <c r="AA12" s="79" t="s">
        <v>2185</v>
      </c>
      <c r="AD12">
        <v>0</v>
      </c>
      <c r="AE12" t="s">
        <v>2184</v>
      </c>
      <c r="AF12" t="s">
        <v>2373</v>
      </c>
      <c r="AG12" t="s">
        <v>2374</v>
      </c>
    </row>
    <row r="13" ht="22.5" spans="1:33">
      <c r="A13" s="8">
        <v>9</v>
      </c>
      <c r="B13" s="9" t="str">
        <f>VLOOKUP(D13:D148,Sheet2!C:D,2,0)</f>
        <v>31014650163861134</v>
      </c>
      <c r="C13" s="16" t="s">
        <v>14</v>
      </c>
      <c r="D13" s="167" t="s">
        <v>916</v>
      </c>
      <c r="E13" s="18" t="s">
        <v>15</v>
      </c>
      <c r="F13" s="19">
        <v>50000</v>
      </c>
      <c r="G13" s="20" t="s">
        <v>2379</v>
      </c>
      <c r="H13" s="20" t="s">
        <v>2380</v>
      </c>
      <c r="I13" s="14" t="s">
        <v>2381</v>
      </c>
      <c r="J13" s="56">
        <v>561.88</v>
      </c>
      <c r="K13" s="59">
        <v>54.38</v>
      </c>
      <c r="L13" s="59"/>
      <c r="M13" s="59"/>
      <c r="N13" s="59">
        <f t="shared" si="0"/>
        <v>507.5</v>
      </c>
      <c r="O13" s="16" t="s">
        <v>14</v>
      </c>
      <c r="P13" s="168" t="s">
        <v>2213</v>
      </c>
      <c r="Q13" s="71" t="s">
        <v>919</v>
      </c>
      <c r="R13" s="73"/>
      <c r="S13" t="str">
        <f>VLOOKUP(D13:D148,Sheet2!C11:E380,3,FALSE)</f>
        <v>4.35</v>
      </c>
      <c r="T13">
        <f t="shared" si="1"/>
        <v>6.04166666666667</v>
      </c>
      <c r="U13">
        <v>93</v>
      </c>
      <c r="V13">
        <f t="shared" si="2"/>
        <v>561.875</v>
      </c>
      <c r="W13">
        <f t="shared" si="3"/>
        <v>561.88</v>
      </c>
      <c r="Z13" s="79" t="s">
        <v>2184</v>
      </c>
      <c r="AA13" s="79" t="s">
        <v>2185</v>
      </c>
      <c r="AD13">
        <v>0</v>
      </c>
      <c r="AE13" t="s">
        <v>2184</v>
      </c>
      <c r="AF13" t="s">
        <v>2373</v>
      </c>
      <c r="AG13" t="s">
        <v>2374</v>
      </c>
    </row>
    <row r="14" ht="22.5" spans="1:33">
      <c r="A14" s="8">
        <v>10</v>
      </c>
      <c r="B14" s="9" t="str">
        <f>VLOOKUP(D14:D149,Sheet2!C:D,2,0)</f>
        <v>31014650163970164</v>
      </c>
      <c r="C14" s="16" t="s">
        <v>963</v>
      </c>
      <c r="D14" s="167" t="s">
        <v>964</v>
      </c>
      <c r="E14" s="18" t="s">
        <v>15</v>
      </c>
      <c r="F14" s="19">
        <v>50000</v>
      </c>
      <c r="G14" s="20" t="s">
        <v>2382</v>
      </c>
      <c r="H14" s="20" t="s">
        <v>2383</v>
      </c>
      <c r="I14" s="14" t="s">
        <v>2381</v>
      </c>
      <c r="J14" s="56">
        <v>561.88</v>
      </c>
      <c r="K14" s="59">
        <v>471.25</v>
      </c>
      <c r="L14" s="59">
        <v>90.63</v>
      </c>
      <c r="M14" s="59"/>
      <c r="N14" s="59">
        <f t="shared" si="0"/>
        <v>0</v>
      </c>
      <c r="O14" s="16" t="s">
        <v>963</v>
      </c>
      <c r="P14" s="71" t="s">
        <v>2214</v>
      </c>
      <c r="Q14" s="71">
        <v>13172570347</v>
      </c>
      <c r="R14" s="73"/>
      <c r="S14" t="str">
        <f>VLOOKUP(D14:D149,Sheet2!C12:E381,3,FALSE)</f>
        <v>4.35</v>
      </c>
      <c r="T14">
        <f t="shared" si="1"/>
        <v>6.04166666666667</v>
      </c>
      <c r="U14">
        <v>93</v>
      </c>
      <c r="V14">
        <f t="shared" si="2"/>
        <v>561.875</v>
      </c>
      <c r="W14">
        <f t="shared" si="3"/>
        <v>561.88</v>
      </c>
      <c r="Z14" s="79" t="s">
        <v>2184</v>
      </c>
      <c r="AA14" s="79" t="s">
        <v>2185</v>
      </c>
      <c r="AD14">
        <v>0</v>
      </c>
      <c r="AE14" t="s">
        <v>2184</v>
      </c>
      <c r="AF14" t="s">
        <v>2373</v>
      </c>
      <c r="AG14" t="s">
        <v>2374</v>
      </c>
    </row>
    <row r="15" ht="22.5" spans="1:33">
      <c r="A15" s="8">
        <v>11</v>
      </c>
      <c r="B15" s="9" t="str">
        <f>VLOOKUP(D15:D150,Sheet2!C:D,2,0)</f>
        <v>31014650164026384</v>
      </c>
      <c r="C15" s="16" t="s">
        <v>1018</v>
      </c>
      <c r="D15" s="16" t="s">
        <v>1019</v>
      </c>
      <c r="E15" s="18" t="s">
        <v>15</v>
      </c>
      <c r="F15" s="19">
        <v>50000</v>
      </c>
      <c r="G15" s="20" t="s">
        <v>2382</v>
      </c>
      <c r="H15" s="20" t="s">
        <v>2383</v>
      </c>
      <c r="I15" s="14" t="s">
        <v>2381</v>
      </c>
      <c r="J15" s="56">
        <v>561.88</v>
      </c>
      <c r="K15" s="59">
        <v>90.63</v>
      </c>
      <c r="L15" s="59"/>
      <c r="M15" s="59"/>
      <c r="N15" s="59">
        <f t="shared" si="0"/>
        <v>471.25</v>
      </c>
      <c r="O15" s="16" t="s">
        <v>1018</v>
      </c>
      <c r="P15" s="168" t="s">
        <v>2215</v>
      </c>
      <c r="Q15" s="71" t="s">
        <v>1021</v>
      </c>
      <c r="R15" s="73"/>
      <c r="S15" t="str">
        <f>VLOOKUP(D15:D150,Sheet2!C13:E382,3,FALSE)</f>
        <v>4.35</v>
      </c>
      <c r="T15">
        <f t="shared" si="1"/>
        <v>6.04166666666667</v>
      </c>
      <c r="U15">
        <v>93</v>
      </c>
      <c r="V15">
        <f t="shared" si="2"/>
        <v>561.875</v>
      </c>
      <c r="W15">
        <f t="shared" si="3"/>
        <v>561.88</v>
      </c>
      <c r="Z15" s="79" t="s">
        <v>2184</v>
      </c>
      <c r="AA15" s="79" t="s">
        <v>2185</v>
      </c>
      <c r="AD15">
        <v>0</v>
      </c>
      <c r="AE15" t="s">
        <v>2184</v>
      </c>
      <c r="AF15" t="s">
        <v>2373</v>
      </c>
      <c r="AG15" t="s">
        <v>2374</v>
      </c>
    </row>
    <row r="16" ht="22.5" spans="1:33">
      <c r="A16" s="8">
        <v>12</v>
      </c>
      <c r="B16" s="9" t="str">
        <f>VLOOKUP(D16:D151,Sheet2!C:D,2,0)</f>
        <v>31014650167110897</v>
      </c>
      <c r="C16" s="16" t="s">
        <v>1195</v>
      </c>
      <c r="D16" s="16" t="s">
        <v>1196</v>
      </c>
      <c r="E16" s="18" t="s">
        <v>15</v>
      </c>
      <c r="F16" s="19">
        <v>50000</v>
      </c>
      <c r="G16" s="20" t="s">
        <v>1128</v>
      </c>
      <c r="H16" s="20" t="s">
        <v>2384</v>
      </c>
      <c r="I16" s="14" t="s">
        <v>2381</v>
      </c>
      <c r="J16" s="56">
        <v>561.88</v>
      </c>
      <c r="K16" s="59">
        <v>471.26</v>
      </c>
      <c r="L16" s="59">
        <v>90.63</v>
      </c>
      <c r="M16" s="59"/>
      <c r="N16" s="59">
        <f t="shared" si="0"/>
        <v>-0.00999999999999091</v>
      </c>
      <c r="O16" s="16" t="s">
        <v>1195</v>
      </c>
      <c r="P16" s="71" t="s">
        <v>2216</v>
      </c>
      <c r="Q16" s="71" t="s">
        <v>1197</v>
      </c>
      <c r="R16" s="73"/>
      <c r="S16" t="str">
        <f>VLOOKUP(D16:D151,Sheet2!C14:E383,3,FALSE)</f>
        <v>4.35</v>
      </c>
      <c r="T16">
        <f t="shared" si="1"/>
        <v>6.04166666666667</v>
      </c>
      <c r="U16">
        <v>93</v>
      </c>
      <c r="V16">
        <f t="shared" si="2"/>
        <v>561.875</v>
      </c>
      <c r="W16">
        <f t="shared" si="3"/>
        <v>561.88</v>
      </c>
      <c r="Z16" s="79" t="s">
        <v>2184</v>
      </c>
      <c r="AA16" s="79" t="s">
        <v>2185</v>
      </c>
      <c r="AD16">
        <v>0</v>
      </c>
      <c r="AE16" t="s">
        <v>2184</v>
      </c>
      <c r="AF16" t="s">
        <v>2373</v>
      </c>
      <c r="AG16" t="s">
        <v>2374</v>
      </c>
    </row>
    <row r="17" ht="22.5" spans="1:33">
      <c r="A17" s="8">
        <v>13</v>
      </c>
      <c r="B17" s="9" t="str">
        <f>VLOOKUP(D17:D152,Sheet2!C:D,2,0)</f>
        <v>31014650167118864</v>
      </c>
      <c r="C17" s="16" t="s">
        <v>1121</v>
      </c>
      <c r="D17" s="16" t="s">
        <v>1122</v>
      </c>
      <c r="E17" s="18" t="s">
        <v>15</v>
      </c>
      <c r="F17" s="19">
        <v>50000</v>
      </c>
      <c r="G17" s="20" t="s">
        <v>1128</v>
      </c>
      <c r="H17" s="20" t="s">
        <v>2384</v>
      </c>
      <c r="I17" s="14" t="s">
        <v>2381</v>
      </c>
      <c r="J17" s="56">
        <v>561.88</v>
      </c>
      <c r="K17" s="59">
        <v>471.25</v>
      </c>
      <c r="L17" s="59">
        <v>90.63</v>
      </c>
      <c r="M17" s="59"/>
      <c r="N17" s="59">
        <f t="shared" si="0"/>
        <v>0</v>
      </c>
      <c r="O17" s="16" t="s">
        <v>1121</v>
      </c>
      <c r="P17" s="168" t="s">
        <v>2218</v>
      </c>
      <c r="Q17" s="71" t="s">
        <v>1127</v>
      </c>
      <c r="R17" s="73"/>
      <c r="S17" t="str">
        <f>VLOOKUP(D17:D152,Sheet2!C15:E384,3,FALSE)</f>
        <v>4.35</v>
      </c>
      <c r="T17">
        <f t="shared" si="1"/>
        <v>6.04166666666667</v>
      </c>
      <c r="U17">
        <v>93</v>
      </c>
      <c r="V17">
        <f t="shared" si="2"/>
        <v>561.875</v>
      </c>
      <c r="W17">
        <f t="shared" si="3"/>
        <v>561.88</v>
      </c>
      <c r="Z17" s="79" t="s">
        <v>2184</v>
      </c>
      <c r="AA17" s="79" t="s">
        <v>2185</v>
      </c>
      <c r="AD17">
        <v>0</v>
      </c>
      <c r="AE17" t="s">
        <v>2184</v>
      </c>
      <c r="AF17" t="s">
        <v>2373</v>
      </c>
      <c r="AG17" t="s">
        <v>2374</v>
      </c>
    </row>
    <row r="18" ht="22.5" spans="1:33">
      <c r="A18" s="8">
        <v>14</v>
      </c>
      <c r="B18" s="9" t="str">
        <f>VLOOKUP(D18:D153,Sheet2!C:D,2,0)</f>
        <v>31014650167125316</v>
      </c>
      <c r="C18" s="16" t="s">
        <v>1191</v>
      </c>
      <c r="D18" s="16" t="s">
        <v>1192</v>
      </c>
      <c r="E18" s="18" t="s">
        <v>15</v>
      </c>
      <c r="F18" s="19">
        <v>50000</v>
      </c>
      <c r="G18" s="20" t="s">
        <v>1128</v>
      </c>
      <c r="H18" s="20" t="s">
        <v>2384</v>
      </c>
      <c r="I18" s="14" t="s">
        <v>2381</v>
      </c>
      <c r="J18" s="56">
        <v>561.88</v>
      </c>
      <c r="K18" s="59">
        <v>90.63</v>
      </c>
      <c r="L18" s="59"/>
      <c r="M18" s="59"/>
      <c r="N18" s="59">
        <f t="shared" si="0"/>
        <v>471.25</v>
      </c>
      <c r="O18" s="16" t="s">
        <v>1191</v>
      </c>
      <c r="P18" s="71" t="s">
        <v>2219</v>
      </c>
      <c r="Q18" s="71" t="s">
        <v>1193</v>
      </c>
      <c r="R18" s="73"/>
      <c r="S18" t="str">
        <f>VLOOKUP(D18:D153,Sheet2!C16:E385,3,FALSE)</f>
        <v>4.35</v>
      </c>
      <c r="T18">
        <f t="shared" si="1"/>
        <v>6.04166666666667</v>
      </c>
      <c r="U18">
        <v>93</v>
      </c>
      <c r="V18">
        <f t="shared" si="2"/>
        <v>561.875</v>
      </c>
      <c r="W18">
        <f t="shared" si="3"/>
        <v>561.88</v>
      </c>
      <c r="Z18" s="79" t="s">
        <v>2184</v>
      </c>
      <c r="AA18" s="79" t="s">
        <v>2185</v>
      </c>
      <c r="AD18">
        <v>0</v>
      </c>
      <c r="AE18" t="s">
        <v>2184</v>
      </c>
      <c r="AF18" t="s">
        <v>2373</v>
      </c>
      <c r="AG18" t="s">
        <v>2374</v>
      </c>
    </row>
    <row r="19" ht="22.5" spans="1:33">
      <c r="A19" s="8">
        <v>15</v>
      </c>
      <c r="B19" s="9" t="str">
        <f>VLOOKUP(D19:D154,Sheet2!C:D,2,0)</f>
        <v>31014650167155828</v>
      </c>
      <c r="C19" s="16" t="s">
        <v>1169</v>
      </c>
      <c r="D19" s="16" t="s">
        <v>1170</v>
      </c>
      <c r="E19" s="18" t="s">
        <v>15</v>
      </c>
      <c r="F19" s="19">
        <v>50000</v>
      </c>
      <c r="G19" s="20" t="s">
        <v>1128</v>
      </c>
      <c r="H19" s="20" t="s">
        <v>2384</v>
      </c>
      <c r="I19" s="14" t="s">
        <v>2381</v>
      </c>
      <c r="J19" s="56">
        <v>561.88</v>
      </c>
      <c r="K19" s="59">
        <v>471.25</v>
      </c>
      <c r="L19" s="59">
        <v>90.63</v>
      </c>
      <c r="M19" s="59"/>
      <c r="N19" s="59">
        <f t="shared" si="0"/>
        <v>0</v>
      </c>
      <c r="O19" s="16" t="s">
        <v>1169</v>
      </c>
      <c r="P19" s="168" t="s">
        <v>2220</v>
      </c>
      <c r="Q19" s="71" t="s">
        <v>1172</v>
      </c>
      <c r="R19" s="73"/>
      <c r="S19" t="str">
        <f>VLOOKUP(D19:D154,Sheet2!C17:E386,3,FALSE)</f>
        <v>4.35</v>
      </c>
      <c r="T19">
        <f t="shared" si="1"/>
        <v>6.04166666666667</v>
      </c>
      <c r="U19">
        <v>93</v>
      </c>
      <c r="V19">
        <f t="shared" si="2"/>
        <v>561.875</v>
      </c>
      <c r="W19">
        <f t="shared" si="3"/>
        <v>561.88</v>
      </c>
      <c r="Z19" s="79" t="s">
        <v>2184</v>
      </c>
      <c r="AA19" s="79" t="s">
        <v>2185</v>
      </c>
      <c r="AD19">
        <v>0</v>
      </c>
      <c r="AE19" t="s">
        <v>2184</v>
      </c>
      <c r="AF19" t="s">
        <v>2373</v>
      </c>
      <c r="AG19" t="s">
        <v>2374</v>
      </c>
    </row>
    <row r="20" ht="22.5" spans="1:33">
      <c r="A20" s="8">
        <v>16</v>
      </c>
      <c r="B20" s="9" t="str">
        <f>VLOOKUP(D20:D155,Sheet2!C:D,2,0)</f>
        <v>31014650167162278</v>
      </c>
      <c r="C20" s="16" t="s">
        <v>1130</v>
      </c>
      <c r="D20" s="16" t="s">
        <v>1131</v>
      </c>
      <c r="E20" s="18" t="s">
        <v>15</v>
      </c>
      <c r="F20" s="19">
        <v>50000</v>
      </c>
      <c r="G20" s="20" t="s">
        <v>1128</v>
      </c>
      <c r="H20" s="20" t="s">
        <v>2384</v>
      </c>
      <c r="I20" s="14" t="s">
        <v>2381</v>
      </c>
      <c r="J20" s="56">
        <v>561.88</v>
      </c>
      <c r="K20" s="59">
        <v>471.25</v>
      </c>
      <c r="L20" s="59">
        <v>90.63</v>
      </c>
      <c r="M20" s="59"/>
      <c r="N20" s="59">
        <f t="shared" si="0"/>
        <v>0</v>
      </c>
      <c r="O20" s="16" t="s">
        <v>1130</v>
      </c>
      <c r="P20" s="168" t="s">
        <v>2221</v>
      </c>
      <c r="Q20" s="71" t="s">
        <v>1133</v>
      </c>
      <c r="R20" s="73"/>
      <c r="S20" t="str">
        <f>VLOOKUP(D20:D155,Sheet2!C18:E387,3,FALSE)</f>
        <v>4.35</v>
      </c>
      <c r="T20">
        <f t="shared" si="1"/>
        <v>6.04166666666667</v>
      </c>
      <c r="U20">
        <v>93</v>
      </c>
      <c r="V20">
        <f t="shared" si="2"/>
        <v>561.875</v>
      </c>
      <c r="W20">
        <f t="shared" si="3"/>
        <v>561.88</v>
      </c>
      <c r="Z20" s="79" t="s">
        <v>2184</v>
      </c>
      <c r="AA20" s="79" t="s">
        <v>2185</v>
      </c>
      <c r="AD20">
        <v>0</v>
      </c>
      <c r="AE20" t="s">
        <v>2184</v>
      </c>
      <c r="AF20" t="s">
        <v>2373</v>
      </c>
      <c r="AG20" t="s">
        <v>2374</v>
      </c>
    </row>
    <row r="21" ht="22.5" spans="1:33">
      <c r="A21" s="8">
        <v>17</v>
      </c>
      <c r="B21" s="9" t="str">
        <f>VLOOKUP(D21:D156,Sheet2!C:D,2,0)</f>
        <v>31014650167186426</v>
      </c>
      <c r="C21" s="16" t="s">
        <v>1135</v>
      </c>
      <c r="D21" s="16" t="s">
        <v>1136</v>
      </c>
      <c r="E21" s="18" t="s">
        <v>15</v>
      </c>
      <c r="F21" s="19">
        <v>50000</v>
      </c>
      <c r="G21" s="20" t="s">
        <v>1128</v>
      </c>
      <c r="H21" s="20" t="s">
        <v>2384</v>
      </c>
      <c r="I21" s="14" t="s">
        <v>2381</v>
      </c>
      <c r="J21" s="56">
        <v>561.88</v>
      </c>
      <c r="K21" s="59">
        <v>477.29</v>
      </c>
      <c r="L21" s="59"/>
      <c r="M21" s="59"/>
      <c r="N21" s="59">
        <f t="shared" si="0"/>
        <v>84.59</v>
      </c>
      <c r="O21" s="16" t="s">
        <v>1135</v>
      </c>
      <c r="P21" s="168" t="s">
        <v>2222</v>
      </c>
      <c r="Q21" s="71" t="s">
        <v>1138</v>
      </c>
      <c r="R21" s="73"/>
      <c r="S21" t="str">
        <f>VLOOKUP(D21:D156,Sheet2!C19:E388,3,FALSE)</f>
        <v>4.35</v>
      </c>
      <c r="T21">
        <f t="shared" si="1"/>
        <v>6.04166666666667</v>
      </c>
      <c r="U21">
        <v>93</v>
      </c>
      <c r="V21">
        <f t="shared" si="2"/>
        <v>561.875</v>
      </c>
      <c r="W21">
        <f t="shared" si="3"/>
        <v>561.88</v>
      </c>
      <c r="Z21" s="79" t="s">
        <v>2184</v>
      </c>
      <c r="AA21" s="79" t="s">
        <v>2185</v>
      </c>
      <c r="AD21">
        <v>0</v>
      </c>
      <c r="AE21" t="s">
        <v>2184</v>
      </c>
      <c r="AF21" t="s">
        <v>2373</v>
      </c>
      <c r="AG21" t="s">
        <v>2374</v>
      </c>
    </row>
    <row r="22" ht="22.5" spans="1:33">
      <c r="A22" s="8">
        <v>18</v>
      </c>
      <c r="B22" s="9" t="str">
        <f>VLOOKUP(D22:D157,Sheet2!C:D,2,0)</f>
        <v>31014650167203410</v>
      </c>
      <c r="C22" s="16" t="s">
        <v>1160</v>
      </c>
      <c r="D22" s="16" t="s">
        <v>1161</v>
      </c>
      <c r="E22" s="18" t="s">
        <v>15</v>
      </c>
      <c r="F22" s="19">
        <v>50000</v>
      </c>
      <c r="G22" s="20" t="s">
        <v>1128</v>
      </c>
      <c r="H22" s="20" t="s">
        <v>2384</v>
      </c>
      <c r="I22" s="14" t="s">
        <v>2381</v>
      </c>
      <c r="J22" s="56">
        <v>561.88</v>
      </c>
      <c r="K22" s="59">
        <v>84.58</v>
      </c>
      <c r="L22" s="59">
        <v>477.29</v>
      </c>
      <c r="M22" s="59"/>
      <c r="N22" s="59">
        <f t="shared" si="0"/>
        <v>0.00999999999999091</v>
      </c>
      <c r="O22" s="16" t="s">
        <v>1160</v>
      </c>
      <c r="P22" s="71" t="s">
        <v>2223</v>
      </c>
      <c r="Q22" s="71" t="s">
        <v>1163</v>
      </c>
      <c r="R22" s="73"/>
      <c r="S22" t="str">
        <f>VLOOKUP(D22:D157,Sheet2!C20:E389,3,FALSE)</f>
        <v>4.35</v>
      </c>
      <c r="T22">
        <f t="shared" si="1"/>
        <v>6.04166666666667</v>
      </c>
      <c r="U22">
        <v>93</v>
      </c>
      <c r="V22">
        <f t="shared" si="2"/>
        <v>561.875</v>
      </c>
      <c r="W22">
        <f t="shared" si="3"/>
        <v>561.88</v>
      </c>
      <c r="Z22" s="79" t="s">
        <v>2184</v>
      </c>
      <c r="AA22" s="79" t="s">
        <v>2185</v>
      </c>
      <c r="AD22">
        <v>0</v>
      </c>
      <c r="AE22" t="s">
        <v>2184</v>
      </c>
      <c r="AF22" t="s">
        <v>2373</v>
      </c>
      <c r="AG22" t="s">
        <v>2374</v>
      </c>
    </row>
    <row r="23" ht="22.5" spans="1:33">
      <c r="A23" s="8">
        <v>19</v>
      </c>
      <c r="B23" s="9" t="str">
        <f>VLOOKUP(D23:D158,Sheet2!C:D,2,0)</f>
        <v>31014650205709127</v>
      </c>
      <c r="C23" s="10" t="s">
        <v>1501</v>
      </c>
      <c r="D23" s="10" t="s">
        <v>1502</v>
      </c>
      <c r="E23" s="12" t="s">
        <v>15</v>
      </c>
      <c r="F23" s="21">
        <v>20000</v>
      </c>
      <c r="G23" s="14" t="s">
        <v>2385</v>
      </c>
      <c r="H23" s="14" t="s">
        <v>2386</v>
      </c>
      <c r="I23" s="14" t="s">
        <v>2381</v>
      </c>
      <c r="J23" s="56">
        <v>224.75</v>
      </c>
      <c r="K23" s="59">
        <v>188.33</v>
      </c>
      <c r="L23" s="59">
        <v>36.25</v>
      </c>
      <c r="M23" s="59"/>
      <c r="N23" s="59">
        <f t="shared" si="0"/>
        <v>0.169999999999987</v>
      </c>
      <c r="O23" s="10" t="s">
        <v>1501</v>
      </c>
      <c r="P23" s="71" t="s">
        <v>2224</v>
      </c>
      <c r="Q23" s="71" t="s">
        <v>1507</v>
      </c>
      <c r="R23" s="73"/>
      <c r="S23" t="str">
        <f>VLOOKUP(D23:D158,Sheet2!C21:E390,3,FALSE)</f>
        <v>4.35</v>
      </c>
      <c r="T23">
        <f t="shared" si="1"/>
        <v>2.41666666666667</v>
      </c>
      <c r="U23">
        <v>93</v>
      </c>
      <c r="V23">
        <f t="shared" si="2"/>
        <v>224.75</v>
      </c>
      <c r="W23">
        <f t="shared" si="3"/>
        <v>224.75</v>
      </c>
      <c r="Z23" s="79" t="s">
        <v>2184</v>
      </c>
      <c r="AA23" s="79" t="s">
        <v>2185</v>
      </c>
      <c r="AD23">
        <v>0</v>
      </c>
      <c r="AE23" t="s">
        <v>2184</v>
      </c>
      <c r="AF23" t="s">
        <v>2373</v>
      </c>
      <c r="AG23" t="s">
        <v>2374</v>
      </c>
    </row>
    <row r="24" ht="22.5" spans="1:33">
      <c r="A24" s="8">
        <v>20</v>
      </c>
      <c r="B24" s="9" t="str">
        <f>VLOOKUP(D24:D159,Sheet2!C:D,2,0)</f>
        <v>31014650211316152</v>
      </c>
      <c r="C24" s="10" t="s">
        <v>1518</v>
      </c>
      <c r="D24" s="10" t="s">
        <v>1519</v>
      </c>
      <c r="E24" s="12" t="s">
        <v>15</v>
      </c>
      <c r="F24" s="21">
        <v>20000</v>
      </c>
      <c r="G24" s="14" t="s">
        <v>2387</v>
      </c>
      <c r="H24" s="14" t="s">
        <v>2388</v>
      </c>
      <c r="I24" s="14" t="s">
        <v>2381</v>
      </c>
      <c r="J24" s="56">
        <v>224.75</v>
      </c>
      <c r="K24" s="59">
        <v>24.17</v>
      </c>
      <c r="L24" s="59"/>
      <c r="M24" s="59"/>
      <c r="N24" s="59">
        <f t="shared" si="0"/>
        <v>200.58</v>
      </c>
      <c r="O24" s="10" t="s">
        <v>1518</v>
      </c>
      <c r="P24" s="71" t="s">
        <v>2225</v>
      </c>
      <c r="Q24" s="71" t="s">
        <v>1524</v>
      </c>
      <c r="R24" s="73"/>
      <c r="S24" t="str">
        <f>VLOOKUP(D24:D159,Sheet2!C22:E391,3,FALSE)</f>
        <v>4.35</v>
      </c>
      <c r="T24">
        <f t="shared" si="1"/>
        <v>2.41666666666667</v>
      </c>
      <c r="U24">
        <v>93</v>
      </c>
      <c r="V24">
        <f t="shared" si="2"/>
        <v>224.75</v>
      </c>
      <c r="W24">
        <f t="shared" si="3"/>
        <v>224.75</v>
      </c>
      <c r="Z24" s="79" t="s">
        <v>2184</v>
      </c>
      <c r="AA24" s="79" t="s">
        <v>2185</v>
      </c>
      <c r="AD24">
        <v>0</v>
      </c>
      <c r="AE24" t="s">
        <v>2184</v>
      </c>
      <c r="AF24" t="s">
        <v>2373</v>
      </c>
      <c r="AG24" t="s">
        <v>2374</v>
      </c>
    </row>
    <row r="25" ht="22.5" spans="1:33">
      <c r="A25" s="8">
        <v>21</v>
      </c>
      <c r="B25" s="9" t="str">
        <f>VLOOKUP(D25:D160,Sheet2!C:D,2,0)</f>
        <v>31014650217736181</v>
      </c>
      <c r="C25" s="10" t="s">
        <v>1527</v>
      </c>
      <c r="D25" s="10" t="s">
        <v>1528</v>
      </c>
      <c r="E25" s="12" t="s">
        <v>15</v>
      </c>
      <c r="F25" s="21">
        <v>50000</v>
      </c>
      <c r="G25" s="14" t="s">
        <v>2389</v>
      </c>
      <c r="H25" s="14" t="s">
        <v>2390</v>
      </c>
      <c r="I25" s="14" t="s">
        <v>2381</v>
      </c>
      <c r="J25" s="56">
        <v>561.88</v>
      </c>
      <c r="K25" s="59">
        <v>90.63</v>
      </c>
      <c r="L25" s="59"/>
      <c r="M25" s="59"/>
      <c r="N25" s="59">
        <f t="shared" si="0"/>
        <v>471.25</v>
      </c>
      <c r="O25" s="10" t="s">
        <v>1527</v>
      </c>
      <c r="P25" s="71" t="s">
        <v>2226</v>
      </c>
      <c r="Q25" s="71">
        <v>15111003525</v>
      </c>
      <c r="R25" s="73"/>
      <c r="S25" t="str">
        <f>VLOOKUP(D25:D160,Sheet2!C23:E392,3,FALSE)</f>
        <v>4.35</v>
      </c>
      <c r="T25">
        <f t="shared" si="1"/>
        <v>6.04166666666667</v>
      </c>
      <c r="U25">
        <v>93</v>
      </c>
      <c r="V25">
        <f t="shared" si="2"/>
        <v>561.875</v>
      </c>
      <c r="W25">
        <f t="shared" si="3"/>
        <v>561.88</v>
      </c>
      <c r="Z25" s="79" t="s">
        <v>2184</v>
      </c>
      <c r="AA25" s="79" t="s">
        <v>2185</v>
      </c>
      <c r="AD25">
        <v>0</v>
      </c>
      <c r="AE25" t="s">
        <v>2184</v>
      </c>
      <c r="AF25" t="s">
        <v>2373</v>
      </c>
      <c r="AG25" t="s">
        <v>2374</v>
      </c>
    </row>
    <row r="26" ht="22.5" spans="1:33">
      <c r="A26" s="8">
        <v>22</v>
      </c>
      <c r="B26" s="9" t="str">
        <f>VLOOKUP(D26:D161,Sheet2!C:D,2,0)</f>
        <v>31014650258033826</v>
      </c>
      <c r="C26" s="10" t="s">
        <v>1551</v>
      </c>
      <c r="D26" s="10" t="s">
        <v>1552</v>
      </c>
      <c r="E26" s="12" t="s">
        <v>15</v>
      </c>
      <c r="F26" s="21">
        <v>50000</v>
      </c>
      <c r="G26" s="14" t="s">
        <v>1556</v>
      </c>
      <c r="H26" s="14" t="s">
        <v>2391</v>
      </c>
      <c r="I26" s="14" t="s">
        <v>2381</v>
      </c>
      <c r="J26" s="56">
        <v>561.88</v>
      </c>
      <c r="K26" s="59">
        <v>271.88</v>
      </c>
      <c r="L26" s="59"/>
      <c r="M26" s="59"/>
      <c r="N26" s="59">
        <f t="shared" si="0"/>
        <v>290</v>
      </c>
      <c r="O26" s="10" t="s">
        <v>1551</v>
      </c>
      <c r="P26" s="169" t="s">
        <v>2227</v>
      </c>
      <c r="Q26" s="71">
        <v>18174582315</v>
      </c>
      <c r="R26" s="73"/>
      <c r="S26" t="str">
        <f>VLOOKUP(D26:D161,Sheet2!C24:E393,3,FALSE)</f>
        <v>4.35</v>
      </c>
      <c r="T26">
        <f t="shared" si="1"/>
        <v>6.04166666666667</v>
      </c>
      <c r="U26">
        <v>93</v>
      </c>
      <c r="V26">
        <f t="shared" si="2"/>
        <v>561.875</v>
      </c>
      <c r="W26">
        <f t="shared" si="3"/>
        <v>561.88</v>
      </c>
      <c r="Z26" s="79" t="s">
        <v>2184</v>
      </c>
      <c r="AA26" s="79" t="s">
        <v>2185</v>
      </c>
      <c r="AD26">
        <v>0</v>
      </c>
      <c r="AE26" t="s">
        <v>2184</v>
      </c>
      <c r="AF26" t="s">
        <v>2373</v>
      </c>
      <c r="AG26" t="s">
        <v>2374</v>
      </c>
    </row>
    <row r="27" ht="22.5" spans="1:33">
      <c r="A27" s="8">
        <v>23</v>
      </c>
      <c r="B27" s="9" t="str">
        <f>VLOOKUP(D27:D162,Sheet2!C:D,2,0)</f>
        <v>31014650258074320</v>
      </c>
      <c r="C27" s="10" t="s">
        <v>1569</v>
      </c>
      <c r="D27" s="10" t="s">
        <v>1570</v>
      </c>
      <c r="E27" s="12" t="s">
        <v>15</v>
      </c>
      <c r="F27" s="21">
        <v>50000</v>
      </c>
      <c r="G27" s="14" t="s">
        <v>1556</v>
      </c>
      <c r="H27" s="14" t="s">
        <v>2391</v>
      </c>
      <c r="I27" s="14" t="s">
        <v>2381</v>
      </c>
      <c r="J27" s="56">
        <v>561.88</v>
      </c>
      <c r="K27" s="59">
        <v>271.88</v>
      </c>
      <c r="L27" s="59"/>
      <c r="M27" s="59"/>
      <c r="N27" s="59">
        <f t="shared" si="0"/>
        <v>290</v>
      </c>
      <c r="O27" s="10" t="s">
        <v>1569</v>
      </c>
      <c r="P27" s="169" t="s">
        <v>2228</v>
      </c>
      <c r="Q27" s="71">
        <v>18174554853</v>
      </c>
      <c r="R27" s="73"/>
      <c r="S27" t="str">
        <f>VLOOKUP(D27:D162,Sheet2!C25:E394,3,FALSE)</f>
        <v>4.35</v>
      </c>
      <c r="T27">
        <f t="shared" si="1"/>
        <v>6.04166666666667</v>
      </c>
      <c r="U27">
        <v>93</v>
      </c>
      <c r="V27">
        <f t="shared" si="2"/>
        <v>561.875</v>
      </c>
      <c r="W27">
        <f t="shared" si="3"/>
        <v>561.88</v>
      </c>
      <c r="Z27" s="79" t="s">
        <v>2184</v>
      </c>
      <c r="AA27" s="79" t="s">
        <v>2185</v>
      </c>
      <c r="AD27">
        <v>0</v>
      </c>
      <c r="AE27" t="s">
        <v>2184</v>
      </c>
      <c r="AF27" t="s">
        <v>2373</v>
      </c>
      <c r="AG27" t="s">
        <v>2374</v>
      </c>
    </row>
    <row r="28" ht="22.5" spans="1:33">
      <c r="A28" s="8">
        <v>24</v>
      </c>
      <c r="B28" s="9" t="str">
        <f>VLOOKUP(D28:D163,Sheet2!C:D,2,0)</f>
        <v>31014650258131041</v>
      </c>
      <c r="C28" s="10" t="s">
        <v>1558</v>
      </c>
      <c r="D28" s="10" t="s">
        <v>1559</v>
      </c>
      <c r="E28" s="12" t="s">
        <v>15</v>
      </c>
      <c r="F28" s="21">
        <v>50000</v>
      </c>
      <c r="G28" s="14" t="s">
        <v>1556</v>
      </c>
      <c r="H28" s="14" t="s">
        <v>2391</v>
      </c>
      <c r="I28" s="14" t="s">
        <v>2381</v>
      </c>
      <c r="J28" s="56">
        <v>561.88</v>
      </c>
      <c r="K28" s="59">
        <v>271.88</v>
      </c>
      <c r="L28" s="59"/>
      <c r="M28" s="59"/>
      <c r="N28" s="59">
        <f t="shared" si="0"/>
        <v>290</v>
      </c>
      <c r="O28" s="10" t="s">
        <v>1558</v>
      </c>
      <c r="P28" s="169" t="s">
        <v>2229</v>
      </c>
      <c r="Q28" s="71">
        <v>17858655070</v>
      </c>
      <c r="R28" s="73"/>
      <c r="S28" t="str">
        <f>VLOOKUP(D28:D163,Sheet2!C26:E395,3,FALSE)</f>
        <v>4.35</v>
      </c>
      <c r="T28">
        <f t="shared" si="1"/>
        <v>6.04166666666667</v>
      </c>
      <c r="U28">
        <v>93</v>
      </c>
      <c r="V28">
        <f t="shared" si="2"/>
        <v>561.875</v>
      </c>
      <c r="W28">
        <f t="shared" si="3"/>
        <v>561.88</v>
      </c>
      <c r="Z28" s="79" t="s">
        <v>2184</v>
      </c>
      <c r="AA28" s="79" t="s">
        <v>2185</v>
      </c>
      <c r="AD28">
        <v>0</v>
      </c>
      <c r="AE28" t="s">
        <v>2184</v>
      </c>
      <c r="AF28" t="s">
        <v>2373</v>
      </c>
      <c r="AG28" t="s">
        <v>2374</v>
      </c>
    </row>
    <row r="29" ht="22.5" spans="1:33">
      <c r="A29" s="8">
        <v>25</v>
      </c>
      <c r="B29" s="29" t="str">
        <f>VLOOKUP(D29:D164,Sheet2!C:D,2,0)</f>
        <v>31014650356543644</v>
      </c>
      <c r="C29" s="30" t="s">
        <v>2013</v>
      </c>
      <c r="D29" s="31" t="s">
        <v>2014</v>
      </c>
      <c r="E29" s="30" t="s">
        <v>15</v>
      </c>
      <c r="F29" s="32">
        <v>50000</v>
      </c>
      <c r="G29" s="33" t="s">
        <v>2015</v>
      </c>
      <c r="H29" s="34" t="s">
        <v>2016</v>
      </c>
      <c r="I29" s="66" t="s">
        <v>2381</v>
      </c>
      <c r="J29" s="67">
        <v>344.44</v>
      </c>
      <c r="K29" s="68"/>
      <c r="L29" s="68"/>
      <c r="M29" s="68"/>
      <c r="N29" s="68">
        <v>0</v>
      </c>
      <c r="O29" s="30" t="s">
        <v>2013</v>
      </c>
      <c r="P29" s="80"/>
      <c r="Q29" s="81" t="s">
        <v>2018</v>
      </c>
      <c r="R29" s="82"/>
      <c r="S29" s="79" t="str">
        <f>VLOOKUP(D29:D164,Sheet2!C27:E396,3,FALSE)</f>
        <v>4</v>
      </c>
      <c r="T29" s="79">
        <f t="shared" si="1"/>
        <v>5.55555555555556</v>
      </c>
      <c r="U29" s="79">
        <v>93</v>
      </c>
      <c r="V29" s="79">
        <f t="shared" si="2"/>
        <v>516.666666666667</v>
      </c>
      <c r="W29" s="79">
        <f t="shared" si="3"/>
        <v>516.67</v>
      </c>
      <c r="X29" s="79">
        <f t="shared" ref="X29:X33" si="4">I29-G29</f>
        <v>62</v>
      </c>
      <c r="Y29" s="79">
        <f t="shared" ref="Y29:Y33" si="5">T29*X29</f>
        <v>344.444444444444</v>
      </c>
      <c r="Z29" s="79" t="s">
        <v>2184</v>
      </c>
      <c r="AA29" s="79" t="s">
        <v>2185</v>
      </c>
      <c r="AB29" s="79">
        <f t="shared" ref="AB29:AB33" si="6">ROUND(Y29:Y140,2)</f>
        <v>344.44</v>
      </c>
      <c r="AC29" s="79">
        <f t="shared" ref="AC29:AC33" si="7">J29-AB29</f>
        <v>0</v>
      </c>
      <c r="AD29" s="79">
        <f t="shared" ref="AD29:AD33" si="8">U29-X29</f>
        <v>31</v>
      </c>
      <c r="AE29" t="s">
        <v>2392</v>
      </c>
      <c r="AF29" t="s">
        <v>2393</v>
      </c>
      <c r="AG29" t="s">
        <v>2394</v>
      </c>
    </row>
    <row r="30" ht="22.5" spans="1:33">
      <c r="A30" s="8">
        <v>26</v>
      </c>
      <c r="B30" s="29" t="str">
        <f>VLOOKUP(D30:D165,Sheet2!C:D,2,0)</f>
        <v>31014650356802066</v>
      </c>
      <c r="C30" s="30" t="s">
        <v>2068</v>
      </c>
      <c r="D30" s="31" t="s">
        <v>2069</v>
      </c>
      <c r="E30" s="30" t="s">
        <v>15</v>
      </c>
      <c r="F30" s="32">
        <v>50000</v>
      </c>
      <c r="G30" s="33" t="s">
        <v>2057</v>
      </c>
      <c r="H30" s="34" t="s">
        <v>2058</v>
      </c>
      <c r="I30" s="66" t="s">
        <v>2381</v>
      </c>
      <c r="J30" s="67">
        <v>338.89</v>
      </c>
      <c r="K30" s="68"/>
      <c r="L30" s="68"/>
      <c r="M30" s="68"/>
      <c r="N30" s="68">
        <v>0</v>
      </c>
      <c r="O30" s="30" t="s">
        <v>2068</v>
      </c>
      <c r="P30" s="80"/>
      <c r="Q30" s="81" t="s">
        <v>2071</v>
      </c>
      <c r="R30" s="82"/>
      <c r="S30" s="79" t="str">
        <f>VLOOKUP(D30:D165,Sheet2!C28:E397,3,FALSE)</f>
        <v>4</v>
      </c>
      <c r="T30" s="79">
        <f t="shared" si="1"/>
        <v>5.55555555555556</v>
      </c>
      <c r="U30" s="79">
        <v>93</v>
      </c>
      <c r="V30" s="79">
        <f t="shared" si="2"/>
        <v>516.666666666667</v>
      </c>
      <c r="W30" s="79">
        <f t="shared" si="3"/>
        <v>516.67</v>
      </c>
      <c r="X30" s="79">
        <f t="shared" si="4"/>
        <v>61</v>
      </c>
      <c r="Y30" s="79">
        <f t="shared" si="5"/>
        <v>338.888888888889</v>
      </c>
      <c r="Z30" s="79" t="s">
        <v>2184</v>
      </c>
      <c r="AA30" s="79" t="s">
        <v>2185</v>
      </c>
      <c r="AB30" s="79">
        <f t="shared" si="6"/>
        <v>338.89</v>
      </c>
      <c r="AC30" s="79">
        <f t="shared" si="7"/>
        <v>0</v>
      </c>
      <c r="AD30" s="79">
        <f t="shared" si="8"/>
        <v>32</v>
      </c>
      <c r="AE30" t="s">
        <v>2395</v>
      </c>
      <c r="AF30" t="s">
        <v>2396</v>
      </c>
      <c r="AG30" t="s">
        <v>2397</v>
      </c>
    </row>
    <row r="31" ht="22.5" spans="1:33">
      <c r="A31" s="8">
        <v>27</v>
      </c>
      <c r="B31" s="29" t="str">
        <f>VLOOKUP(D31:D166,Sheet2!C:D,2,0)</f>
        <v>31014650356963205</v>
      </c>
      <c r="C31" s="30" t="s">
        <v>2178</v>
      </c>
      <c r="D31" s="31" t="s">
        <v>2179</v>
      </c>
      <c r="E31" s="30" t="s">
        <v>15</v>
      </c>
      <c r="F31" s="32">
        <v>50000</v>
      </c>
      <c r="G31" s="33" t="s">
        <v>2119</v>
      </c>
      <c r="H31" s="34" t="s">
        <v>2120</v>
      </c>
      <c r="I31" s="66" t="s">
        <v>2381</v>
      </c>
      <c r="J31" s="67">
        <v>333.33</v>
      </c>
      <c r="K31" s="68"/>
      <c r="L31" s="68"/>
      <c r="M31" s="68"/>
      <c r="N31" s="68">
        <v>0</v>
      </c>
      <c r="O31" s="30" t="s">
        <v>2178</v>
      </c>
      <c r="P31" s="80"/>
      <c r="Q31" s="81" t="s">
        <v>2180</v>
      </c>
      <c r="R31" s="82"/>
      <c r="S31" s="79" t="str">
        <f>VLOOKUP(D31:D166,Sheet2!C29:E398,3,FALSE)</f>
        <v>4</v>
      </c>
      <c r="T31" s="79">
        <f t="shared" si="1"/>
        <v>5.55555555555556</v>
      </c>
      <c r="U31" s="79">
        <v>93</v>
      </c>
      <c r="V31" s="79">
        <f t="shared" si="2"/>
        <v>516.666666666667</v>
      </c>
      <c r="W31" s="79">
        <f t="shared" si="3"/>
        <v>516.67</v>
      </c>
      <c r="X31" s="79">
        <f t="shared" si="4"/>
        <v>60</v>
      </c>
      <c r="Y31" s="79">
        <f t="shared" si="5"/>
        <v>333.333333333333</v>
      </c>
      <c r="Z31" s="79" t="s">
        <v>2184</v>
      </c>
      <c r="AA31" s="79" t="s">
        <v>2185</v>
      </c>
      <c r="AB31" s="79">
        <f t="shared" si="6"/>
        <v>333.33</v>
      </c>
      <c r="AC31" s="79">
        <f t="shared" si="7"/>
        <v>0</v>
      </c>
      <c r="AD31" s="79">
        <f t="shared" si="8"/>
        <v>33</v>
      </c>
      <c r="AE31" t="s">
        <v>2398</v>
      </c>
      <c r="AF31" t="s">
        <v>2399</v>
      </c>
      <c r="AG31" t="s">
        <v>2400</v>
      </c>
    </row>
    <row r="32" ht="22.5" spans="1:33">
      <c r="A32" s="8">
        <v>28</v>
      </c>
      <c r="B32" s="29" t="str">
        <f>VLOOKUP(D32:D167,Sheet2!C:D,2,0)</f>
        <v>31014650356946961</v>
      </c>
      <c r="C32" s="30" t="s">
        <v>2137</v>
      </c>
      <c r="D32" s="31" t="s">
        <v>2138</v>
      </c>
      <c r="E32" s="30" t="s">
        <v>15</v>
      </c>
      <c r="F32" s="32">
        <v>50000</v>
      </c>
      <c r="G32" s="33" t="s">
        <v>2119</v>
      </c>
      <c r="H32" s="34" t="s">
        <v>2120</v>
      </c>
      <c r="I32" s="66" t="s">
        <v>2381</v>
      </c>
      <c r="J32" s="67">
        <v>333.33</v>
      </c>
      <c r="K32" s="68"/>
      <c r="L32" s="68"/>
      <c r="M32" s="68"/>
      <c r="N32" s="68">
        <v>0</v>
      </c>
      <c r="O32" s="30" t="s">
        <v>2137</v>
      </c>
      <c r="P32" s="80"/>
      <c r="Q32" s="81" t="s">
        <v>2139</v>
      </c>
      <c r="R32" s="82"/>
      <c r="S32" s="79" t="str">
        <f>VLOOKUP(D32:D167,Sheet2!C30:E399,3,FALSE)</f>
        <v>4</v>
      </c>
      <c r="T32" s="79">
        <f t="shared" si="1"/>
        <v>5.55555555555556</v>
      </c>
      <c r="U32" s="79">
        <v>93</v>
      </c>
      <c r="V32" s="79">
        <f t="shared" si="2"/>
        <v>516.666666666667</v>
      </c>
      <c r="W32" s="79">
        <f t="shared" si="3"/>
        <v>516.67</v>
      </c>
      <c r="X32" s="79">
        <f t="shared" si="4"/>
        <v>60</v>
      </c>
      <c r="Y32" s="79">
        <f t="shared" si="5"/>
        <v>333.333333333333</v>
      </c>
      <c r="Z32" s="79" t="s">
        <v>2184</v>
      </c>
      <c r="AA32" s="79" t="s">
        <v>2185</v>
      </c>
      <c r="AB32" s="79">
        <f t="shared" si="6"/>
        <v>333.33</v>
      </c>
      <c r="AC32" s="79">
        <f t="shared" si="7"/>
        <v>0</v>
      </c>
      <c r="AD32" s="79">
        <f t="shared" si="8"/>
        <v>33</v>
      </c>
      <c r="AE32" t="s">
        <v>2398</v>
      </c>
      <c r="AF32" t="s">
        <v>2399</v>
      </c>
      <c r="AG32" t="s">
        <v>2400</v>
      </c>
    </row>
    <row r="33" ht="22.5" spans="1:33">
      <c r="A33" s="8">
        <v>29</v>
      </c>
      <c r="B33" s="29" t="str">
        <f>VLOOKUP(D33:D168,Sheet2!C:D,2,0)</f>
        <v>31014650358463223</v>
      </c>
      <c r="C33" s="35" t="s">
        <v>1510</v>
      </c>
      <c r="D33" s="35" t="s">
        <v>1511</v>
      </c>
      <c r="E33" s="35" t="s">
        <v>15</v>
      </c>
      <c r="F33" s="36">
        <v>30000</v>
      </c>
      <c r="G33" s="37" t="s">
        <v>1513</v>
      </c>
      <c r="H33" s="37" t="s">
        <v>1514</v>
      </c>
      <c r="I33" s="66" t="s">
        <v>2381</v>
      </c>
      <c r="J33" s="67">
        <v>153.33</v>
      </c>
      <c r="K33" s="68"/>
      <c r="L33" s="68"/>
      <c r="M33" s="68"/>
      <c r="N33" s="68">
        <v>0</v>
      </c>
      <c r="O33" s="35" t="s">
        <v>1510</v>
      </c>
      <c r="P33" s="80"/>
      <c r="Q33" s="35" t="s">
        <v>1515</v>
      </c>
      <c r="R33" s="83"/>
      <c r="S33" s="79" t="str">
        <f>VLOOKUP(D33:D168,Sheet2!C31:E400,3,FALSE)</f>
        <v>4</v>
      </c>
      <c r="T33" s="79">
        <f t="shared" si="1"/>
        <v>3.33333333333333</v>
      </c>
      <c r="U33" s="79">
        <v>93</v>
      </c>
      <c r="V33" s="79">
        <f t="shared" si="2"/>
        <v>310</v>
      </c>
      <c r="W33" s="79">
        <f t="shared" si="3"/>
        <v>310</v>
      </c>
      <c r="X33" s="79">
        <f t="shared" si="4"/>
        <v>55</v>
      </c>
      <c r="Y33" s="79">
        <f t="shared" si="5"/>
        <v>183.333333333333</v>
      </c>
      <c r="Z33" s="79" t="s">
        <v>2184</v>
      </c>
      <c r="AA33" s="79" t="s">
        <v>2185</v>
      </c>
      <c r="AB33" s="79">
        <f t="shared" si="6"/>
        <v>183.33</v>
      </c>
      <c r="AC33" s="79">
        <f t="shared" si="7"/>
        <v>-30</v>
      </c>
      <c r="AD33" s="79">
        <f t="shared" si="8"/>
        <v>38</v>
      </c>
      <c r="AE33" t="s">
        <v>2401</v>
      </c>
      <c r="AF33" t="s">
        <v>2402</v>
      </c>
      <c r="AG33" t="s">
        <v>2403</v>
      </c>
    </row>
    <row r="34" ht="22.5" spans="1:33">
      <c r="A34" s="8">
        <v>30</v>
      </c>
      <c r="B34" s="9" t="str">
        <f>VLOOKUP(D34:D169,Sheet2!C:D,2,0)</f>
        <v>31014650115716842</v>
      </c>
      <c r="C34" s="16" t="s">
        <v>342</v>
      </c>
      <c r="D34" s="167" t="s">
        <v>343</v>
      </c>
      <c r="E34" s="18" t="s">
        <v>27</v>
      </c>
      <c r="F34" s="19">
        <v>0</v>
      </c>
      <c r="G34" s="20" t="s">
        <v>184</v>
      </c>
      <c r="H34" s="20" t="s">
        <v>2376</v>
      </c>
      <c r="I34" s="14" t="s">
        <v>2377</v>
      </c>
      <c r="J34" s="60">
        <v>362.84</v>
      </c>
      <c r="K34" s="61">
        <v>0</v>
      </c>
      <c r="L34" s="61"/>
      <c r="M34" s="61"/>
      <c r="N34" s="59">
        <f t="shared" si="0"/>
        <v>362.84</v>
      </c>
      <c r="O34" s="16" t="s">
        <v>342</v>
      </c>
      <c r="P34" s="168" t="s">
        <v>2230</v>
      </c>
      <c r="Q34" s="71" t="s">
        <v>346</v>
      </c>
      <c r="R34" s="85" t="s">
        <v>2231</v>
      </c>
      <c r="S34" t="str">
        <f>VLOOKUP(D34:D169,Sheet2!C32:E401,3,FALSE)</f>
        <v>4.75</v>
      </c>
      <c r="T34">
        <f t="shared" si="1"/>
        <v>0</v>
      </c>
      <c r="U34">
        <v>93</v>
      </c>
      <c r="V34">
        <f t="shared" si="2"/>
        <v>0</v>
      </c>
      <c r="W34">
        <f t="shared" si="3"/>
        <v>0</v>
      </c>
      <c r="Z34" s="79" t="s">
        <v>2184</v>
      </c>
      <c r="AA34" s="79" t="s">
        <v>2185</v>
      </c>
      <c r="AD34">
        <v>0</v>
      </c>
      <c r="AE34" t="s">
        <v>2184</v>
      </c>
      <c r="AF34" t="s">
        <v>2373</v>
      </c>
      <c r="AG34" t="s">
        <v>2374</v>
      </c>
    </row>
    <row r="35" ht="22.5" spans="1:33">
      <c r="A35" s="8">
        <v>31</v>
      </c>
      <c r="B35" s="9" t="str">
        <f>VLOOKUP(D35:D170,Sheet2!C:D,2,0)</f>
        <v>31014650115656359</v>
      </c>
      <c r="C35" s="16" t="s">
        <v>234</v>
      </c>
      <c r="D35" s="167" t="s">
        <v>235</v>
      </c>
      <c r="E35" s="18" t="s">
        <v>27</v>
      </c>
      <c r="F35" s="19">
        <v>0</v>
      </c>
      <c r="G35" s="20" t="s">
        <v>184</v>
      </c>
      <c r="H35" s="20" t="s">
        <v>2376</v>
      </c>
      <c r="I35" s="14" t="s">
        <v>2377</v>
      </c>
      <c r="J35" s="60">
        <v>362.84</v>
      </c>
      <c r="K35" s="61">
        <v>0</v>
      </c>
      <c r="L35" s="61"/>
      <c r="M35" s="61"/>
      <c r="N35" s="59">
        <f t="shared" si="0"/>
        <v>362.84</v>
      </c>
      <c r="O35" s="16" t="s">
        <v>234</v>
      </c>
      <c r="P35" s="168" t="s">
        <v>2233</v>
      </c>
      <c r="Q35" s="71" t="s">
        <v>238</v>
      </c>
      <c r="R35" s="85"/>
      <c r="S35">
        <v>4.75</v>
      </c>
      <c r="T35">
        <f t="shared" si="1"/>
        <v>0</v>
      </c>
      <c r="U35">
        <v>93</v>
      </c>
      <c r="V35">
        <f t="shared" si="2"/>
        <v>0</v>
      </c>
      <c r="W35">
        <f t="shared" si="3"/>
        <v>0</v>
      </c>
      <c r="Z35" s="79" t="s">
        <v>2184</v>
      </c>
      <c r="AA35" s="79" t="s">
        <v>2185</v>
      </c>
      <c r="AD35">
        <v>0</v>
      </c>
      <c r="AE35" t="s">
        <v>2184</v>
      </c>
      <c r="AF35" t="s">
        <v>2373</v>
      </c>
      <c r="AG35" t="s">
        <v>2374</v>
      </c>
    </row>
    <row r="36" ht="22.5" spans="1:33">
      <c r="A36" s="8">
        <v>32</v>
      </c>
      <c r="B36" s="9" t="str">
        <f>VLOOKUP(D36:D171,Sheet2!C:D,2,0)</f>
        <v>31014650115648702</v>
      </c>
      <c r="C36" s="16" t="s">
        <v>338</v>
      </c>
      <c r="D36" s="167" t="s">
        <v>339</v>
      </c>
      <c r="E36" s="18" t="s">
        <v>27</v>
      </c>
      <c r="F36" s="19">
        <v>0</v>
      </c>
      <c r="G36" s="20" t="s">
        <v>184</v>
      </c>
      <c r="H36" s="20" t="s">
        <v>2376</v>
      </c>
      <c r="I36" s="14" t="s">
        <v>2377</v>
      </c>
      <c r="J36" s="60">
        <v>362.84</v>
      </c>
      <c r="K36" s="61">
        <v>362.84</v>
      </c>
      <c r="L36" s="61"/>
      <c r="M36" s="61"/>
      <c r="N36" s="59">
        <f t="shared" si="0"/>
        <v>0</v>
      </c>
      <c r="O36" s="16" t="s">
        <v>338</v>
      </c>
      <c r="P36" s="71" t="s">
        <v>2234</v>
      </c>
      <c r="Q36" s="71" t="s">
        <v>340</v>
      </c>
      <c r="R36" s="85"/>
      <c r="S36" t="str">
        <f>VLOOKUP(D36:D171,Sheet2!C34:E403,3,FALSE)</f>
        <v>4.75</v>
      </c>
      <c r="T36">
        <f t="shared" si="1"/>
        <v>0</v>
      </c>
      <c r="U36">
        <v>93</v>
      </c>
      <c r="V36">
        <f t="shared" si="2"/>
        <v>0</v>
      </c>
      <c r="W36">
        <f t="shared" si="3"/>
        <v>0</v>
      </c>
      <c r="Z36" s="79" t="s">
        <v>2184</v>
      </c>
      <c r="AA36" s="79" t="s">
        <v>2185</v>
      </c>
      <c r="AD36">
        <v>0</v>
      </c>
      <c r="AE36" t="s">
        <v>2184</v>
      </c>
      <c r="AF36" t="s">
        <v>2373</v>
      </c>
      <c r="AG36" t="s">
        <v>2374</v>
      </c>
    </row>
    <row r="37" ht="22.5" spans="1:33">
      <c r="A37" s="8">
        <v>33</v>
      </c>
      <c r="B37" s="9" t="str">
        <f>VLOOKUP(D37:D172,Sheet2!C:D,2,0)</f>
        <v>31014650115814056</v>
      </c>
      <c r="C37" s="16" t="s">
        <v>466</v>
      </c>
      <c r="D37" s="167" t="s">
        <v>467</v>
      </c>
      <c r="E37" s="18" t="s">
        <v>27</v>
      </c>
      <c r="F37" s="19">
        <v>0</v>
      </c>
      <c r="G37" s="20" t="s">
        <v>356</v>
      </c>
      <c r="H37" s="20" t="s">
        <v>2378</v>
      </c>
      <c r="I37" s="14" t="s">
        <v>2377</v>
      </c>
      <c r="J37" s="60">
        <v>362.84</v>
      </c>
      <c r="K37" s="61">
        <v>362.84</v>
      </c>
      <c r="L37" s="61"/>
      <c r="M37" s="61"/>
      <c r="N37" s="59">
        <f t="shared" si="0"/>
        <v>0</v>
      </c>
      <c r="O37" s="16" t="s">
        <v>466</v>
      </c>
      <c r="P37" s="71" t="s">
        <v>2235</v>
      </c>
      <c r="Q37" s="71" t="s">
        <v>470</v>
      </c>
      <c r="R37" s="85"/>
      <c r="S37" t="str">
        <f>VLOOKUP(D37:D172,Sheet2!C35:E404,3,FALSE)</f>
        <v>4.75</v>
      </c>
      <c r="T37">
        <f t="shared" si="1"/>
        <v>0</v>
      </c>
      <c r="U37">
        <v>93</v>
      </c>
      <c r="V37">
        <f t="shared" si="2"/>
        <v>0</v>
      </c>
      <c r="W37">
        <f t="shared" si="3"/>
        <v>0</v>
      </c>
      <c r="Z37" s="79" t="s">
        <v>2184</v>
      </c>
      <c r="AA37" s="79" t="s">
        <v>2185</v>
      </c>
      <c r="AD37">
        <v>0</v>
      </c>
      <c r="AE37" t="s">
        <v>2184</v>
      </c>
      <c r="AF37" t="s">
        <v>2373</v>
      </c>
      <c r="AG37" t="s">
        <v>2374</v>
      </c>
    </row>
    <row r="38" ht="22.5" spans="1:33">
      <c r="A38" s="8">
        <v>34</v>
      </c>
      <c r="B38" s="9" t="str">
        <f>VLOOKUP(D38:D173,Sheet2!C:D,2,0)</f>
        <v>31014650115863285</v>
      </c>
      <c r="C38" s="16" t="s">
        <v>482</v>
      </c>
      <c r="D38" s="167" t="s">
        <v>483</v>
      </c>
      <c r="E38" s="18" t="s">
        <v>27</v>
      </c>
      <c r="F38" s="19">
        <v>0</v>
      </c>
      <c r="G38" s="20" t="s">
        <v>356</v>
      </c>
      <c r="H38" s="20" t="s">
        <v>2378</v>
      </c>
      <c r="I38" s="14" t="s">
        <v>2377</v>
      </c>
      <c r="J38" s="60">
        <v>362.84</v>
      </c>
      <c r="K38" s="61">
        <v>0</v>
      </c>
      <c r="L38" s="61"/>
      <c r="M38" s="61"/>
      <c r="N38" s="59">
        <f t="shared" si="0"/>
        <v>362.84</v>
      </c>
      <c r="O38" s="16" t="s">
        <v>482</v>
      </c>
      <c r="P38" s="168" t="s">
        <v>2237</v>
      </c>
      <c r="Q38" s="71" t="s">
        <v>486</v>
      </c>
      <c r="R38" s="85"/>
      <c r="S38" t="str">
        <f>VLOOKUP(D38:D173,Sheet2!C36:E405,3,FALSE)</f>
        <v>4.75</v>
      </c>
      <c r="T38">
        <f t="shared" si="1"/>
        <v>0</v>
      </c>
      <c r="U38">
        <v>93</v>
      </c>
      <c r="V38">
        <f t="shared" si="2"/>
        <v>0</v>
      </c>
      <c r="W38">
        <f t="shared" si="3"/>
        <v>0</v>
      </c>
      <c r="Z38" s="79" t="s">
        <v>2184</v>
      </c>
      <c r="AA38" s="79" t="s">
        <v>2185</v>
      </c>
      <c r="AD38">
        <v>0</v>
      </c>
      <c r="AE38" t="s">
        <v>2184</v>
      </c>
      <c r="AF38" t="s">
        <v>2373</v>
      </c>
      <c r="AG38" t="s">
        <v>2374</v>
      </c>
    </row>
    <row r="39" ht="22.5" spans="1:33">
      <c r="A39" s="8">
        <v>35</v>
      </c>
      <c r="B39" s="9" t="str">
        <f>VLOOKUP(D39:D174,Sheet2!C:D,2,0)</f>
        <v>31014650115815764</v>
      </c>
      <c r="C39" s="16" t="s">
        <v>422</v>
      </c>
      <c r="D39" s="167" t="s">
        <v>423</v>
      </c>
      <c r="E39" s="18" t="s">
        <v>27</v>
      </c>
      <c r="F39" s="19">
        <v>0</v>
      </c>
      <c r="G39" s="20" t="s">
        <v>356</v>
      </c>
      <c r="H39" s="20" t="s">
        <v>2378</v>
      </c>
      <c r="I39" s="14" t="s">
        <v>2377</v>
      </c>
      <c r="J39" s="60">
        <v>362.84</v>
      </c>
      <c r="K39" s="61">
        <v>0</v>
      </c>
      <c r="L39" s="61"/>
      <c r="M39" s="61"/>
      <c r="N39" s="59">
        <f t="shared" si="0"/>
        <v>362.84</v>
      </c>
      <c r="O39" s="16" t="s">
        <v>422</v>
      </c>
      <c r="P39" s="168" t="s">
        <v>2238</v>
      </c>
      <c r="Q39" s="71" t="s">
        <v>426</v>
      </c>
      <c r="R39" s="85"/>
      <c r="S39" t="str">
        <f>VLOOKUP(D39:D174,Sheet2!C37:E406,3,FALSE)</f>
        <v>4.75</v>
      </c>
      <c r="T39">
        <f t="shared" si="1"/>
        <v>0</v>
      </c>
      <c r="U39">
        <v>93</v>
      </c>
      <c r="V39">
        <f t="shared" si="2"/>
        <v>0</v>
      </c>
      <c r="W39">
        <f t="shared" si="3"/>
        <v>0</v>
      </c>
      <c r="Z39" s="79" t="s">
        <v>2184</v>
      </c>
      <c r="AA39" s="79" t="s">
        <v>2185</v>
      </c>
      <c r="AD39">
        <v>0</v>
      </c>
      <c r="AE39" t="s">
        <v>2184</v>
      </c>
      <c r="AF39" t="s">
        <v>2373</v>
      </c>
      <c r="AG39" t="s">
        <v>2374</v>
      </c>
    </row>
    <row r="40" ht="22.5" spans="1:33">
      <c r="A40" s="8">
        <v>36</v>
      </c>
      <c r="B40" s="9" t="str">
        <f>VLOOKUP(D40:D175,Sheet2!C:D,2,0)</f>
        <v>31014650115805347</v>
      </c>
      <c r="C40" s="16" t="s">
        <v>411</v>
      </c>
      <c r="D40" s="167" t="s">
        <v>412</v>
      </c>
      <c r="E40" s="18" t="s">
        <v>27</v>
      </c>
      <c r="F40" s="19">
        <v>0</v>
      </c>
      <c r="G40" s="20" t="s">
        <v>356</v>
      </c>
      <c r="H40" s="20" t="s">
        <v>2378</v>
      </c>
      <c r="I40" s="14" t="s">
        <v>2377</v>
      </c>
      <c r="J40" s="60">
        <v>362.84</v>
      </c>
      <c r="K40" s="61">
        <v>349.72</v>
      </c>
      <c r="L40" s="61"/>
      <c r="M40" s="61"/>
      <c r="N40" s="59">
        <f t="shared" si="0"/>
        <v>13.1199999999999</v>
      </c>
      <c r="O40" s="16" t="s">
        <v>411</v>
      </c>
      <c r="P40" s="170" t="s">
        <v>2239</v>
      </c>
      <c r="Q40" s="71" t="s">
        <v>415</v>
      </c>
      <c r="R40" s="85"/>
      <c r="S40" t="str">
        <f>VLOOKUP(D40:D175,Sheet2!C38:E407,3,FALSE)</f>
        <v>4.75</v>
      </c>
      <c r="T40">
        <f t="shared" si="1"/>
        <v>0</v>
      </c>
      <c r="U40">
        <v>93</v>
      </c>
      <c r="V40">
        <f t="shared" si="2"/>
        <v>0</v>
      </c>
      <c r="W40">
        <f t="shared" si="3"/>
        <v>0</v>
      </c>
      <c r="Z40" s="79" t="s">
        <v>2184</v>
      </c>
      <c r="AA40" s="79" t="s">
        <v>2185</v>
      </c>
      <c r="AD40">
        <v>0</v>
      </c>
      <c r="AE40" t="s">
        <v>2184</v>
      </c>
      <c r="AF40" t="s">
        <v>2373</v>
      </c>
      <c r="AG40" t="s">
        <v>2374</v>
      </c>
    </row>
    <row r="41" ht="22.5" spans="1:33">
      <c r="A41" s="8">
        <v>37</v>
      </c>
      <c r="B41" s="9" t="str">
        <f>VLOOKUP(D41:D176,Sheet2!C:D,2,0)</f>
        <v>31014650164056137</v>
      </c>
      <c r="C41" s="39" t="s">
        <v>1076</v>
      </c>
      <c r="D41" s="39" t="s">
        <v>1077</v>
      </c>
      <c r="E41" s="40" t="s">
        <v>27</v>
      </c>
      <c r="F41" s="41">
        <v>50000</v>
      </c>
      <c r="G41" s="42" t="s">
        <v>2382</v>
      </c>
      <c r="H41" s="42" t="s">
        <v>2383</v>
      </c>
      <c r="I41" s="14" t="s">
        <v>2381</v>
      </c>
      <c r="J41" s="56">
        <v>561.88</v>
      </c>
      <c r="K41" s="59">
        <v>471.25</v>
      </c>
      <c r="L41" s="59">
        <v>90.63</v>
      </c>
      <c r="M41" s="59"/>
      <c r="N41" s="59">
        <f t="shared" si="0"/>
        <v>0</v>
      </c>
      <c r="O41" s="39" t="s">
        <v>1076</v>
      </c>
      <c r="P41" s="170" t="s">
        <v>2240</v>
      </c>
      <c r="Q41" s="87" t="s">
        <v>1079</v>
      </c>
      <c r="R41" s="85"/>
      <c r="S41" t="str">
        <f>VLOOKUP(D41:D176,Sheet2!C39:E408,3,FALSE)</f>
        <v>4.35</v>
      </c>
      <c r="T41">
        <f t="shared" si="1"/>
        <v>6.04166666666667</v>
      </c>
      <c r="U41">
        <v>93</v>
      </c>
      <c r="V41">
        <f t="shared" si="2"/>
        <v>561.875</v>
      </c>
      <c r="W41">
        <f t="shared" si="3"/>
        <v>561.88</v>
      </c>
      <c r="Z41" s="79" t="s">
        <v>2184</v>
      </c>
      <c r="AA41" s="79" t="s">
        <v>2185</v>
      </c>
      <c r="AD41">
        <v>0</v>
      </c>
      <c r="AE41" t="s">
        <v>2184</v>
      </c>
      <c r="AF41" t="s">
        <v>2373</v>
      </c>
      <c r="AG41" t="s">
        <v>2374</v>
      </c>
    </row>
    <row r="42" ht="22.5" spans="1:33">
      <c r="A42" s="8">
        <v>38</v>
      </c>
      <c r="B42" s="9" t="str">
        <f>VLOOKUP(D42:D177,Sheet2!C:D,2,0)</f>
        <v>31014650167284990</v>
      </c>
      <c r="C42" s="10" t="s">
        <v>1207</v>
      </c>
      <c r="D42" s="10" t="s">
        <v>1208</v>
      </c>
      <c r="E42" s="12" t="s">
        <v>27</v>
      </c>
      <c r="F42" s="13">
        <v>50000</v>
      </c>
      <c r="G42" s="20" t="s">
        <v>1213</v>
      </c>
      <c r="H42" s="20" t="s">
        <v>2404</v>
      </c>
      <c r="I42" s="14" t="s">
        <v>2381</v>
      </c>
      <c r="J42" s="56">
        <v>561.88</v>
      </c>
      <c r="K42" s="59">
        <v>90.63</v>
      </c>
      <c r="L42" s="59"/>
      <c r="M42" s="59"/>
      <c r="N42" s="59">
        <f t="shared" si="0"/>
        <v>471.25</v>
      </c>
      <c r="O42" s="10" t="s">
        <v>1207</v>
      </c>
      <c r="P42" s="169" t="s">
        <v>2241</v>
      </c>
      <c r="Q42" s="71" t="s">
        <v>1212</v>
      </c>
      <c r="R42" s="85"/>
      <c r="S42" t="str">
        <f>VLOOKUP(D42:D177,Sheet2!C40:E409,3,FALSE)</f>
        <v>4.35</v>
      </c>
      <c r="T42">
        <f t="shared" si="1"/>
        <v>6.04166666666667</v>
      </c>
      <c r="U42">
        <v>93</v>
      </c>
      <c r="V42">
        <f t="shared" si="2"/>
        <v>561.875</v>
      </c>
      <c r="W42">
        <f t="shared" si="3"/>
        <v>561.88</v>
      </c>
      <c r="Z42" s="79" t="s">
        <v>2184</v>
      </c>
      <c r="AA42" s="79" t="s">
        <v>2185</v>
      </c>
      <c r="AD42">
        <v>0</v>
      </c>
      <c r="AE42" t="s">
        <v>2184</v>
      </c>
      <c r="AF42" t="s">
        <v>2373</v>
      </c>
      <c r="AG42" t="s">
        <v>2374</v>
      </c>
    </row>
    <row r="43" ht="22.5" spans="1:33">
      <c r="A43" s="8">
        <v>39</v>
      </c>
      <c r="B43" s="9" t="str">
        <f>VLOOKUP(D43:D178,Sheet2!C:D,2,0)</f>
        <v>31014650177508078</v>
      </c>
      <c r="C43" s="10" t="s">
        <v>20</v>
      </c>
      <c r="D43" s="10" t="s">
        <v>1415</v>
      </c>
      <c r="E43" s="12" t="s">
        <v>27</v>
      </c>
      <c r="F43" s="13">
        <v>50000</v>
      </c>
      <c r="G43" s="20" t="s">
        <v>2405</v>
      </c>
      <c r="H43" s="20" t="s">
        <v>2406</v>
      </c>
      <c r="I43" s="14" t="s">
        <v>2381</v>
      </c>
      <c r="J43" s="56">
        <v>561.88</v>
      </c>
      <c r="K43" s="59">
        <v>471.26</v>
      </c>
      <c r="L43" s="59">
        <v>90.63</v>
      </c>
      <c r="M43" s="59"/>
      <c r="N43" s="59">
        <f t="shared" si="0"/>
        <v>-0.00999999999999091</v>
      </c>
      <c r="O43" s="10" t="s">
        <v>20</v>
      </c>
      <c r="P43" s="71" t="s">
        <v>2242</v>
      </c>
      <c r="Q43" s="71" t="s">
        <v>1419</v>
      </c>
      <c r="R43" s="85"/>
      <c r="S43" t="str">
        <f>VLOOKUP(D43:D178,Sheet2!C41:E410,3,FALSE)</f>
        <v>4.35</v>
      </c>
      <c r="T43">
        <f t="shared" si="1"/>
        <v>6.04166666666667</v>
      </c>
      <c r="U43">
        <v>93</v>
      </c>
      <c r="V43">
        <f t="shared" si="2"/>
        <v>561.875</v>
      </c>
      <c r="W43">
        <f t="shared" si="3"/>
        <v>561.88</v>
      </c>
      <c r="Z43" s="79" t="s">
        <v>2184</v>
      </c>
      <c r="AA43" s="79" t="s">
        <v>2185</v>
      </c>
      <c r="AD43">
        <v>0</v>
      </c>
      <c r="AE43" t="s">
        <v>2184</v>
      </c>
      <c r="AF43" t="s">
        <v>2373</v>
      </c>
      <c r="AG43" t="s">
        <v>2374</v>
      </c>
    </row>
    <row r="44" ht="22.5" spans="1:33">
      <c r="A44" s="8">
        <v>40</v>
      </c>
      <c r="B44" s="9" t="str">
        <f>VLOOKUP(D44:D179,Sheet2!C:D,2,0)</f>
        <v>31014650178312143</v>
      </c>
      <c r="C44" s="10" t="s">
        <v>22</v>
      </c>
      <c r="D44" s="10" t="s">
        <v>1437</v>
      </c>
      <c r="E44" s="12" t="s">
        <v>27</v>
      </c>
      <c r="F44" s="13">
        <v>50000</v>
      </c>
      <c r="G44" s="20" t="s">
        <v>1442</v>
      </c>
      <c r="H44" s="20" t="s">
        <v>2407</v>
      </c>
      <c r="I44" s="14" t="s">
        <v>2381</v>
      </c>
      <c r="J44" s="56">
        <v>561.88</v>
      </c>
      <c r="K44" s="59">
        <v>450.02</v>
      </c>
      <c r="L44" s="59">
        <v>90.63</v>
      </c>
      <c r="M44" s="59"/>
      <c r="N44" s="59">
        <f t="shared" si="0"/>
        <v>21.23</v>
      </c>
      <c r="O44" s="10" t="s">
        <v>22</v>
      </c>
      <c r="P44" s="71" t="s">
        <v>2243</v>
      </c>
      <c r="Q44" s="71" t="s">
        <v>1441</v>
      </c>
      <c r="R44" s="85"/>
      <c r="S44" t="str">
        <f>VLOOKUP(D44:D179,Sheet2!C42:E411,3,FALSE)</f>
        <v>4.35</v>
      </c>
      <c r="T44">
        <f t="shared" si="1"/>
        <v>6.04166666666667</v>
      </c>
      <c r="U44">
        <v>93</v>
      </c>
      <c r="V44">
        <f t="shared" si="2"/>
        <v>561.875</v>
      </c>
      <c r="W44">
        <f t="shared" si="3"/>
        <v>561.88</v>
      </c>
      <c r="Z44" s="79" t="s">
        <v>2184</v>
      </c>
      <c r="AA44" s="79" t="s">
        <v>2185</v>
      </c>
      <c r="AD44">
        <v>0</v>
      </c>
      <c r="AE44" t="s">
        <v>2184</v>
      </c>
      <c r="AF44" t="s">
        <v>2373</v>
      </c>
      <c r="AG44" t="s">
        <v>2374</v>
      </c>
    </row>
    <row r="45" ht="22.5" spans="1:33">
      <c r="A45" s="8">
        <v>41</v>
      </c>
      <c r="B45" s="9" t="str">
        <f>VLOOKUP(D45:D180,Sheet2!C:D,2,0)</f>
        <v>31014650179374437</v>
      </c>
      <c r="C45" s="10" t="s">
        <v>1455</v>
      </c>
      <c r="D45" s="10" t="s">
        <v>1456</v>
      </c>
      <c r="E45" s="12" t="s">
        <v>27</v>
      </c>
      <c r="F45" s="13">
        <v>50000</v>
      </c>
      <c r="G45" s="20" t="s">
        <v>1460</v>
      </c>
      <c r="H45" s="20" t="s">
        <v>2408</v>
      </c>
      <c r="I45" s="14" t="s">
        <v>2381</v>
      </c>
      <c r="J45" s="56">
        <v>561.88</v>
      </c>
      <c r="K45" s="59">
        <v>507.5</v>
      </c>
      <c r="L45" s="59">
        <v>54.38</v>
      </c>
      <c r="M45" s="59"/>
      <c r="N45" s="59">
        <f t="shared" si="0"/>
        <v>0</v>
      </c>
      <c r="O45" s="10" t="s">
        <v>1455</v>
      </c>
      <c r="P45" s="170" t="s">
        <v>2244</v>
      </c>
      <c r="Q45" s="71" t="s">
        <v>1459</v>
      </c>
      <c r="R45" s="85"/>
      <c r="S45" t="str">
        <f>VLOOKUP(D45:D180,Sheet2!C43:E412,3,FALSE)</f>
        <v>4.35</v>
      </c>
      <c r="T45">
        <f t="shared" si="1"/>
        <v>6.04166666666667</v>
      </c>
      <c r="U45">
        <v>93</v>
      </c>
      <c r="V45">
        <f t="shared" si="2"/>
        <v>561.875</v>
      </c>
      <c r="W45">
        <f t="shared" si="3"/>
        <v>561.88</v>
      </c>
      <c r="Z45" s="79" t="s">
        <v>2184</v>
      </c>
      <c r="AA45" s="79" t="s">
        <v>2185</v>
      </c>
      <c r="AD45">
        <v>0</v>
      </c>
      <c r="AE45" t="s">
        <v>2184</v>
      </c>
      <c r="AF45" t="s">
        <v>2373</v>
      </c>
      <c r="AG45" t="s">
        <v>2374</v>
      </c>
    </row>
    <row r="46" ht="22.5" spans="1:33">
      <c r="A46" s="8">
        <v>42</v>
      </c>
      <c r="B46" s="9" t="str">
        <f>VLOOKUP(D46:D181,Sheet2!C:D,2,0)</f>
        <v>31014650258121623</v>
      </c>
      <c r="C46" s="10" t="s">
        <v>1596</v>
      </c>
      <c r="D46" s="165" t="s">
        <v>1597</v>
      </c>
      <c r="E46" s="12" t="s">
        <v>27</v>
      </c>
      <c r="F46" s="13">
        <v>50000</v>
      </c>
      <c r="G46" s="14" t="s">
        <v>1556</v>
      </c>
      <c r="H46" s="14" t="s">
        <v>2391</v>
      </c>
      <c r="I46" s="14" t="s">
        <v>2381</v>
      </c>
      <c r="J46" s="56">
        <v>561.88</v>
      </c>
      <c r="K46" s="59">
        <v>326.25</v>
      </c>
      <c r="L46" s="59">
        <v>235.63</v>
      </c>
      <c r="M46" s="59"/>
      <c r="N46" s="59">
        <f t="shared" si="0"/>
        <v>0</v>
      </c>
      <c r="O46" s="10" t="s">
        <v>1596</v>
      </c>
      <c r="P46" s="168" t="s">
        <v>2246</v>
      </c>
      <c r="Q46" s="71">
        <v>15580682115</v>
      </c>
      <c r="R46" s="85"/>
      <c r="S46" t="str">
        <f>VLOOKUP(D46:D181,Sheet2!C44:E413,3,FALSE)</f>
        <v>4.35</v>
      </c>
      <c r="T46">
        <f t="shared" si="1"/>
        <v>6.04166666666667</v>
      </c>
      <c r="U46">
        <v>93</v>
      </c>
      <c r="V46">
        <f t="shared" si="2"/>
        <v>561.875</v>
      </c>
      <c r="W46">
        <f t="shared" si="3"/>
        <v>561.88</v>
      </c>
      <c r="Z46" s="79" t="s">
        <v>2184</v>
      </c>
      <c r="AA46" s="79" t="s">
        <v>2185</v>
      </c>
      <c r="AD46">
        <v>0</v>
      </c>
      <c r="AE46" t="s">
        <v>2184</v>
      </c>
      <c r="AF46" t="s">
        <v>2373</v>
      </c>
      <c r="AG46" t="s">
        <v>2374</v>
      </c>
    </row>
    <row r="47" ht="22.5" spans="1:33">
      <c r="A47" s="8">
        <v>43</v>
      </c>
      <c r="B47" s="9" t="str">
        <f>VLOOKUP(D47:D182,Sheet2!C:D,2,0)</f>
        <v>31014650275050615</v>
      </c>
      <c r="C47" s="43" t="s">
        <v>24</v>
      </c>
      <c r="D47" s="171" t="s">
        <v>1735</v>
      </c>
      <c r="E47" s="45" t="s">
        <v>27</v>
      </c>
      <c r="F47" s="13">
        <v>50000</v>
      </c>
      <c r="G47" s="46" t="s">
        <v>2409</v>
      </c>
      <c r="H47" s="46" t="s">
        <v>2410</v>
      </c>
      <c r="I47" s="14" t="s">
        <v>2381</v>
      </c>
      <c r="J47" s="56">
        <v>561.88</v>
      </c>
      <c r="K47" s="59">
        <v>456.59</v>
      </c>
      <c r="L47" s="59">
        <v>90.63</v>
      </c>
      <c r="M47" s="59"/>
      <c r="N47" s="59">
        <f t="shared" si="0"/>
        <v>14.66</v>
      </c>
      <c r="O47" s="43" t="s">
        <v>24</v>
      </c>
      <c r="P47" s="172" t="s">
        <v>2247</v>
      </c>
      <c r="Q47" s="89">
        <v>18374588505</v>
      </c>
      <c r="R47" s="85"/>
      <c r="S47" t="str">
        <f>VLOOKUP(D47:D182,Sheet2!C45:E414,3,FALSE)</f>
        <v>4.35</v>
      </c>
      <c r="T47">
        <f t="shared" si="1"/>
        <v>6.04166666666667</v>
      </c>
      <c r="U47">
        <v>93</v>
      </c>
      <c r="V47">
        <f t="shared" si="2"/>
        <v>561.875</v>
      </c>
      <c r="W47">
        <f t="shared" si="3"/>
        <v>561.88</v>
      </c>
      <c r="Z47" s="79" t="s">
        <v>2184</v>
      </c>
      <c r="AA47" s="79" t="s">
        <v>2185</v>
      </c>
      <c r="AD47">
        <v>0</v>
      </c>
      <c r="AE47" t="s">
        <v>2184</v>
      </c>
      <c r="AF47" t="s">
        <v>2373</v>
      </c>
      <c r="AG47" t="s">
        <v>2374</v>
      </c>
    </row>
    <row r="48" ht="22.5" spans="1:33">
      <c r="A48" s="8">
        <v>44</v>
      </c>
      <c r="B48" s="9" t="str">
        <f>VLOOKUP(D48:D183,Sheet2!C:D,2,0)</f>
        <v>31014650115722607</v>
      </c>
      <c r="C48" s="16" t="s">
        <v>434</v>
      </c>
      <c r="D48" s="16" t="s">
        <v>435</v>
      </c>
      <c r="E48" s="18" t="s">
        <v>1217</v>
      </c>
      <c r="F48" s="19">
        <v>0</v>
      </c>
      <c r="G48" s="20" t="s">
        <v>184</v>
      </c>
      <c r="H48" s="20" t="s">
        <v>2378</v>
      </c>
      <c r="I48" s="14" t="s">
        <v>2377</v>
      </c>
      <c r="J48" s="60">
        <v>362.84</v>
      </c>
      <c r="K48" s="61">
        <v>362.84</v>
      </c>
      <c r="L48" s="61"/>
      <c r="M48" s="61"/>
      <c r="N48" s="59">
        <f t="shared" si="0"/>
        <v>0</v>
      </c>
      <c r="O48" s="16" t="s">
        <v>434</v>
      </c>
      <c r="P48" s="71" t="s">
        <v>2248</v>
      </c>
      <c r="Q48" s="90" t="s">
        <v>438</v>
      </c>
      <c r="R48" s="91" t="s">
        <v>2249</v>
      </c>
      <c r="S48" t="str">
        <f>VLOOKUP(D48:D183,Sheet2!C46:E415,3,FALSE)</f>
        <v>4.75</v>
      </c>
      <c r="T48">
        <f t="shared" si="1"/>
        <v>0</v>
      </c>
      <c r="U48">
        <v>93</v>
      </c>
      <c r="V48">
        <f t="shared" si="2"/>
        <v>0</v>
      </c>
      <c r="W48">
        <f t="shared" si="3"/>
        <v>0</v>
      </c>
      <c r="Z48" s="79" t="s">
        <v>2184</v>
      </c>
      <c r="AA48" s="79" t="s">
        <v>2185</v>
      </c>
      <c r="AD48">
        <v>0</v>
      </c>
      <c r="AE48" t="s">
        <v>2184</v>
      </c>
      <c r="AF48" t="s">
        <v>2373</v>
      </c>
      <c r="AG48" t="s">
        <v>2374</v>
      </c>
    </row>
    <row r="49" ht="22.5" spans="1:33">
      <c r="A49" s="8">
        <v>45</v>
      </c>
      <c r="B49" s="9" t="str">
        <f>VLOOKUP(D49:D184,Sheet2!C:D,2,0)</f>
        <v>31014650115839808</v>
      </c>
      <c r="C49" s="16" t="s">
        <v>354</v>
      </c>
      <c r="D49" s="167" t="s">
        <v>355</v>
      </c>
      <c r="E49" s="18" t="s">
        <v>1217</v>
      </c>
      <c r="F49" s="19">
        <v>0</v>
      </c>
      <c r="G49" s="20" t="s">
        <v>356</v>
      </c>
      <c r="H49" s="20" t="s">
        <v>2378</v>
      </c>
      <c r="I49" s="14" t="s">
        <v>2377</v>
      </c>
      <c r="J49" s="60">
        <v>362.84</v>
      </c>
      <c r="K49" s="61">
        <v>0</v>
      </c>
      <c r="L49" s="61"/>
      <c r="M49" s="61"/>
      <c r="N49" s="59">
        <f t="shared" si="0"/>
        <v>362.84</v>
      </c>
      <c r="O49" s="16" t="s">
        <v>354</v>
      </c>
      <c r="P49" s="168" t="s">
        <v>2251</v>
      </c>
      <c r="Q49" s="90" t="s">
        <v>360</v>
      </c>
      <c r="R49" s="92"/>
      <c r="S49" s="93">
        <v>4.75</v>
      </c>
      <c r="T49">
        <f t="shared" si="1"/>
        <v>0</v>
      </c>
      <c r="U49">
        <v>93</v>
      </c>
      <c r="V49">
        <f t="shared" si="2"/>
        <v>0</v>
      </c>
      <c r="W49">
        <f t="shared" si="3"/>
        <v>0</v>
      </c>
      <c r="Z49" s="79" t="s">
        <v>2184</v>
      </c>
      <c r="AA49" s="79" t="s">
        <v>2185</v>
      </c>
      <c r="AD49">
        <v>0</v>
      </c>
      <c r="AE49" t="s">
        <v>2184</v>
      </c>
      <c r="AF49" t="s">
        <v>2373</v>
      </c>
      <c r="AG49" t="s">
        <v>2374</v>
      </c>
    </row>
    <row r="50" ht="22.5" spans="1:33">
      <c r="A50" s="8">
        <v>46</v>
      </c>
      <c r="B50" s="9" t="str">
        <f>VLOOKUP(D50:D185,Sheet2!C:D,2,0)</f>
        <v>31014650115803350</v>
      </c>
      <c r="C50" s="16" t="s">
        <v>381</v>
      </c>
      <c r="D50" s="167" t="s">
        <v>382</v>
      </c>
      <c r="E50" s="18" t="s">
        <v>1217</v>
      </c>
      <c r="F50" s="19">
        <v>0</v>
      </c>
      <c r="G50" s="20" t="s">
        <v>356</v>
      </c>
      <c r="H50" s="20" t="s">
        <v>2378</v>
      </c>
      <c r="I50" s="14" t="s">
        <v>2377</v>
      </c>
      <c r="J50" s="60">
        <v>362.84</v>
      </c>
      <c r="K50" s="61">
        <v>0</v>
      </c>
      <c r="L50" s="61"/>
      <c r="M50" s="61"/>
      <c r="N50" s="59">
        <f t="shared" si="0"/>
        <v>362.84</v>
      </c>
      <c r="O50" s="16" t="s">
        <v>381</v>
      </c>
      <c r="P50" s="168" t="s">
        <v>2253</v>
      </c>
      <c r="Q50" s="90" t="s">
        <v>385</v>
      </c>
      <c r="R50" s="92"/>
      <c r="S50" t="str">
        <f>VLOOKUP(D50:D185,Sheet2!C48:E417,3,FALSE)</f>
        <v>4.75</v>
      </c>
      <c r="T50">
        <f t="shared" si="1"/>
        <v>0</v>
      </c>
      <c r="U50">
        <v>93</v>
      </c>
      <c r="V50">
        <f t="shared" si="2"/>
        <v>0</v>
      </c>
      <c r="W50">
        <f t="shared" si="3"/>
        <v>0</v>
      </c>
      <c r="Z50" s="79" t="s">
        <v>2184</v>
      </c>
      <c r="AA50" s="79" t="s">
        <v>2185</v>
      </c>
      <c r="AD50">
        <v>0</v>
      </c>
      <c r="AE50" t="s">
        <v>2184</v>
      </c>
      <c r="AF50" t="s">
        <v>2373</v>
      </c>
      <c r="AG50" t="s">
        <v>2374</v>
      </c>
    </row>
    <row r="51" ht="22.5" spans="1:33">
      <c r="A51" s="8">
        <v>47</v>
      </c>
      <c r="B51" s="9" t="str">
        <f>VLOOKUP(D51:D186,Sheet2!C:D,2,0)</f>
        <v>31014650145676017</v>
      </c>
      <c r="C51" s="16" t="s">
        <v>765</v>
      </c>
      <c r="D51" s="167" t="s">
        <v>766</v>
      </c>
      <c r="E51" s="18" t="s">
        <v>1217</v>
      </c>
      <c r="F51" s="19">
        <v>50000</v>
      </c>
      <c r="G51" s="20" t="s">
        <v>2411</v>
      </c>
      <c r="H51" s="20" t="s">
        <v>760</v>
      </c>
      <c r="I51" s="14" t="s">
        <v>2381</v>
      </c>
      <c r="J51" s="56">
        <v>561.88</v>
      </c>
      <c r="K51" s="59">
        <v>549.79</v>
      </c>
      <c r="L51" s="59">
        <v>12.08</v>
      </c>
      <c r="M51" s="59"/>
      <c r="N51" s="59">
        <f t="shared" si="0"/>
        <v>0.0100000000000318</v>
      </c>
      <c r="O51" s="16" t="s">
        <v>765</v>
      </c>
      <c r="P51" s="168" t="s">
        <v>2254</v>
      </c>
      <c r="Q51" s="90" t="s">
        <v>768</v>
      </c>
      <c r="R51" s="92"/>
      <c r="S51" t="str">
        <f>VLOOKUP(D51:D186,Sheet2!C49:E418,3,FALSE)</f>
        <v>4.35</v>
      </c>
      <c r="T51">
        <f t="shared" si="1"/>
        <v>6.04166666666667</v>
      </c>
      <c r="U51">
        <v>93</v>
      </c>
      <c r="V51">
        <f t="shared" si="2"/>
        <v>561.875</v>
      </c>
      <c r="W51">
        <f t="shared" si="3"/>
        <v>561.88</v>
      </c>
      <c r="Z51" s="79" t="s">
        <v>2184</v>
      </c>
      <c r="AA51" s="79" t="s">
        <v>2185</v>
      </c>
      <c r="AD51">
        <v>0</v>
      </c>
      <c r="AE51" t="s">
        <v>2184</v>
      </c>
      <c r="AF51" t="s">
        <v>2373</v>
      </c>
      <c r="AG51" t="s">
        <v>2374</v>
      </c>
    </row>
    <row r="52" ht="22.5" spans="1:33">
      <c r="A52" s="8">
        <v>48</v>
      </c>
      <c r="B52" s="9" t="str">
        <f>VLOOKUP(D52:D187,Sheet2!C:D,2,0)</f>
        <v>31014650115817228</v>
      </c>
      <c r="C52" s="16" t="s">
        <v>387</v>
      </c>
      <c r="D52" s="16" t="s">
        <v>388</v>
      </c>
      <c r="E52" s="18" t="s">
        <v>36</v>
      </c>
      <c r="F52" s="19">
        <v>0</v>
      </c>
      <c r="G52" s="20" t="s">
        <v>356</v>
      </c>
      <c r="H52" s="20" t="s">
        <v>2378</v>
      </c>
      <c r="I52" s="14" t="s">
        <v>2377</v>
      </c>
      <c r="J52" s="60">
        <v>362.84</v>
      </c>
      <c r="K52" s="61">
        <v>362.84</v>
      </c>
      <c r="L52" s="61"/>
      <c r="M52" s="61"/>
      <c r="N52" s="59">
        <f t="shared" si="0"/>
        <v>0</v>
      </c>
      <c r="O52" s="16" t="s">
        <v>387</v>
      </c>
      <c r="P52" s="168" t="s">
        <v>2256</v>
      </c>
      <c r="Q52" s="90" t="s">
        <v>391</v>
      </c>
      <c r="R52" s="92"/>
      <c r="S52" t="str">
        <f>VLOOKUP(D52:D187,Sheet2!C50:E419,3,FALSE)</f>
        <v>4.75</v>
      </c>
      <c r="T52">
        <f t="shared" si="1"/>
        <v>0</v>
      </c>
      <c r="U52">
        <v>93</v>
      </c>
      <c r="V52">
        <f t="shared" si="2"/>
        <v>0</v>
      </c>
      <c r="W52">
        <f t="shared" si="3"/>
        <v>0</v>
      </c>
      <c r="Z52" s="79" t="s">
        <v>2184</v>
      </c>
      <c r="AA52" s="79" t="s">
        <v>2185</v>
      </c>
      <c r="AD52">
        <v>0</v>
      </c>
      <c r="AE52" t="s">
        <v>2184</v>
      </c>
      <c r="AF52" t="s">
        <v>2373</v>
      </c>
      <c r="AG52" t="s">
        <v>2374</v>
      </c>
    </row>
    <row r="53" ht="22.5" spans="1:33">
      <c r="A53" s="8">
        <v>49</v>
      </c>
      <c r="B53" s="9" t="str">
        <f>VLOOKUP(D53:D188,Sheet2!C:D,2,0)</f>
        <v>31014650115776618</v>
      </c>
      <c r="C53" s="16" t="s">
        <v>44</v>
      </c>
      <c r="D53" s="16" t="s">
        <v>472</v>
      </c>
      <c r="E53" s="18" t="s">
        <v>36</v>
      </c>
      <c r="F53" s="19">
        <v>0</v>
      </c>
      <c r="G53" s="20" t="s">
        <v>356</v>
      </c>
      <c r="H53" s="20" t="s">
        <v>2378</v>
      </c>
      <c r="I53" s="14" t="s">
        <v>2377</v>
      </c>
      <c r="J53" s="60">
        <v>362.84</v>
      </c>
      <c r="K53" s="61">
        <v>362.84</v>
      </c>
      <c r="L53" s="61"/>
      <c r="M53" s="61"/>
      <c r="N53" s="59">
        <f t="shared" si="0"/>
        <v>0</v>
      </c>
      <c r="O53" s="16" t="s">
        <v>44</v>
      </c>
      <c r="P53" s="71" t="s">
        <v>2257</v>
      </c>
      <c r="Q53" s="90" t="s">
        <v>475</v>
      </c>
      <c r="R53" s="92"/>
      <c r="S53" t="str">
        <f>VLOOKUP(D53:D188,Sheet2!C51:E420,3,FALSE)</f>
        <v>4.75</v>
      </c>
      <c r="T53">
        <f t="shared" si="1"/>
        <v>0</v>
      </c>
      <c r="U53">
        <v>93</v>
      </c>
      <c r="V53">
        <f t="shared" si="2"/>
        <v>0</v>
      </c>
      <c r="W53">
        <f t="shared" si="3"/>
        <v>0</v>
      </c>
      <c r="Z53" s="79" t="s">
        <v>2184</v>
      </c>
      <c r="AA53" s="79" t="s">
        <v>2185</v>
      </c>
      <c r="AD53">
        <v>0</v>
      </c>
      <c r="AE53" t="s">
        <v>2184</v>
      </c>
      <c r="AF53" t="s">
        <v>2373</v>
      </c>
      <c r="AG53" t="s">
        <v>2374</v>
      </c>
    </row>
    <row r="54" ht="22.5" spans="1:33">
      <c r="A54" s="8">
        <v>50</v>
      </c>
      <c r="B54" s="9" t="str">
        <f>VLOOKUP(D54:D189,Sheet2!C:D,2,0)</f>
        <v>31014650115773797</v>
      </c>
      <c r="C54" s="16" t="s">
        <v>428</v>
      </c>
      <c r="D54" s="16" t="s">
        <v>429</v>
      </c>
      <c r="E54" s="18" t="s">
        <v>36</v>
      </c>
      <c r="F54" s="19">
        <v>0</v>
      </c>
      <c r="G54" s="20" t="s">
        <v>356</v>
      </c>
      <c r="H54" s="20" t="s">
        <v>2378</v>
      </c>
      <c r="I54" s="14" t="s">
        <v>2377</v>
      </c>
      <c r="J54" s="60">
        <v>362.84</v>
      </c>
      <c r="K54" s="61">
        <v>0</v>
      </c>
      <c r="L54" s="61"/>
      <c r="M54" s="61"/>
      <c r="N54" s="59">
        <f t="shared" si="0"/>
        <v>362.84</v>
      </c>
      <c r="O54" s="16" t="s">
        <v>428</v>
      </c>
      <c r="P54" s="168" t="s">
        <v>2258</v>
      </c>
      <c r="Q54" s="90" t="s">
        <v>432</v>
      </c>
      <c r="R54" s="92"/>
      <c r="S54" t="str">
        <f>VLOOKUP(D54:D189,Sheet2!C52:E421,3,FALSE)</f>
        <v>4.75</v>
      </c>
      <c r="T54">
        <f t="shared" si="1"/>
        <v>0</v>
      </c>
      <c r="U54">
        <v>93</v>
      </c>
      <c r="V54">
        <f t="shared" si="2"/>
        <v>0</v>
      </c>
      <c r="W54">
        <f t="shared" si="3"/>
        <v>0</v>
      </c>
      <c r="Z54" s="79" t="s">
        <v>2184</v>
      </c>
      <c r="AA54" s="79" t="s">
        <v>2185</v>
      </c>
      <c r="AD54">
        <v>0</v>
      </c>
      <c r="AE54" t="s">
        <v>2184</v>
      </c>
      <c r="AF54" t="s">
        <v>2373</v>
      </c>
      <c r="AG54" t="s">
        <v>2374</v>
      </c>
    </row>
    <row r="55" ht="22.5" spans="1:33">
      <c r="A55" s="8">
        <v>51</v>
      </c>
      <c r="B55" s="9" t="str">
        <f>VLOOKUP(D55:D190,Sheet2!C:D,2,0)</f>
        <v>31014650115861073</v>
      </c>
      <c r="C55" s="16" t="s">
        <v>488</v>
      </c>
      <c r="D55" s="16" t="s">
        <v>489</v>
      </c>
      <c r="E55" s="18" t="s">
        <v>36</v>
      </c>
      <c r="F55" s="19">
        <v>0</v>
      </c>
      <c r="G55" s="20" t="s">
        <v>356</v>
      </c>
      <c r="H55" s="20" t="s">
        <v>2378</v>
      </c>
      <c r="I55" s="14" t="s">
        <v>2377</v>
      </c>
      <c r="J55" s="60">
        <v>362.84</v>
      </c>
      <c r="K55" s="61">
        <v>0</v>
      </c>
      <c r="L55" s="61"/>
      <c r="M55" s="61"/>
      <c r="N55" s="59">
        <f t="shared" si="0"/>
        <v>362.84</v>
      </c>
      <c r="O55" s="16" t="s">
        <v>488</v>
      </c>
      <c r="P55" s="168" t="s">
        <v>2260</v>
      </c>
      <c r="Q55" s="90" t="s">
        <v>492</v>
      </c>
      <c r="R55" s="92"/>
      <c r="S55" t="str">
        <f>VLOOKUP(D55:D190,Sheet2!C53:E422,3,FALSE)</f>
        <v>4.75</v>
      </c>
      <c r="T55">
        <f t="shared" si="1"/>
        <v>0</v>
      </c>
      <c r="U55">
        <v>93</v>
      </c>
      <c r="V55">
        <f t="shared" si="2"/>
        <v>0</v>
      </c>
      <c r="W55">
        <f t="shared" si="3"/>
        <v>0</v>
      </c>
      <c r="Z55" s="79" t="s">
        <v>2184</v>
      </c>
      <c r="AA55" s="79" t="s">
        <v>2185</v>
      </c>
      <c r="AD55">
        <v>0</v>
      </c>
      <c r="AE55" t="s">
        <v>2184</v>
      </c>
      <c r="AF55" t="s">
        <v>2373</v>
      </c>
      <c r="AG55" t="s">
        <v>2374</v>
      </c>
    </row>
    <row r="56" ht="22.5" spans="1:33">
      <c r="A56" s="8">
        <v>52</v>
      </c>
      <c r="B56" s="9" t="str">
        <f>VLOOKUP(D56:D191,Sheet2!C:D,2,0)</f>
        <v>31014650135499731</v>
      </c>
      <c r="C56" s="16" t="s">
        <v>33</v>
      </c>
      <c r="D56" s="16" t="s">
        <v>625</v>
      </c>
      <c r="E56" s="18" t="s">
        <v>36</v>
      </c>
      <c r="F56" s="19">
        <v>40000</v>
      </c>
      <c r="G56" s="20" t="s">
        <v>627</v>
      </c>
      <c r="H56" s="20" t="s">
        <v>628</v>
      </c>
      <c r="I56" s="14" t="s">
        <v>2381</v>
      </c>
      <c r="J56" s="56">
        <v>449.5</v>
      </c>
      <c r="K56" s="59">
        <v>406</v>
      </c>
      <c r="L56" s="59">
        <v>43.5</v>
      </c>
      <c r="M56" s="59"/>
      <c r="N56" s="59">
        <f t="shared" si="0"/>
        <v>0</v>
      </c>
      <c r="O56" s="16" t="s">
        <v>33</v>
      </c>
      <c r="P56" s="71" t="s">
        <v>2261</v>
      </c>
      <c r="Q56" s="90" t="s">
        <v>630</v>
      </c>
      <c r="R56" s="92"/>
      <c r="S56" t="str">
        <f>VLOOKUP(D56:D191,Sheet2!C54:E423,3,FALSE)</f>
        <v>4.35</v>
      </c>
      <c r="T56">
        <f t="shared" si="1"/>
        <v>4.83333333333333</v>
      </c>
      <c r="U56">
        <v>93</v>
      </c>
      <c r="V56">
        <f t="shared" si="2"/>
        <v>449.5</v>
      </c>
      <c r="W56">
        <f t="shared" si="3"/>
        <v>449.5</v>
      </c>
      <c r="Z56" s="79" t="s">
        <v>2184</v>
      </c>
      <c r="AA56" s="79" t="s">
        <v>2185</v>
      </c>
      <c r="AD56">
        <v>0</v>
      </c>
      <c r="AE56" t="s">
        <v>2184</v>
      </c>
      <c r="AF56" t="s">
        <v>2373</v>
      </c>
      <c r="AG56" t="s">
        <v>2374</v>
      </c>
    </row>
    <row r="57" ht="22.5" spans="1:33">
      <c r="A57" s="8">
        <v>53</v>
      </c>
      <c r="B57" s="9" t="str">
        <f>VLOOKUP(D57:D192,Sheet2!C:D,2,0)</f>
        <v>31014650138523321</v>
      </c>
      <c r="C57" s="16" t="s">
        <v>35</v>
      </c>
      <c r="D57" s="16" t="s">
        <v>667</v>
      </c>
      <c r="E57" s="18" t="s">
        <v>36</v>
      </c>
      <c r="F57" s="19">
        <v>50000</v>
      </c>
      <c r="G57" s="20" t="s">
        <v>2412</v>
      </c>
      <c r="H57" s="20" t="s">
        <v>662</v>
      </c>
      <c r="I57" s="14" t="s">
        <v>2381</v>
      </c>
      <c r="J57" s="56">
        <v>561.88</v>
      </c>
      <c r="K57" s="59">
        <v>468.92</v>
      </c>
      <c r="L57" s="59">
        <v>90.63</v>
      </c>
      <c r="M57" s="59"/>
      <c r="N57" s="59">
        <f t="shared" si="0"/>
        <v>2.32999999999998</v>
      </c>
      <c r="O57" s="16" t="s">
        <v>35</v>
      </c>
      <c r="P57" s="168" t="s">
        <v>2262</v>
      </c>
      <c r="Q57" s="90" t="s">
        <v>670</v>
      </c>
      <c r="R57" s="92"/>
      <c r="S57" t="str">
        <f>VLOOKUP(D57:D192,Sheet2!C55:E424,3,FALSE)</f>
        <v>4.35</v>
      </c>
      <c r="T57">
        <f t="shared" si="1"/>
        <v>6.04166666666667</v>
      </c>
      <c r="U57">
        <v>93</v>
      </c>
      <c r="V57">
        <f t="shared" si="2"/>
        <v>561.875</v>
      </c>
      <c r="W57">
        <f t="shared" si="3"/>
        <v>561.88</v>
      </c>
      <c r="Z57" s="79" t="s">
        <v>2184</v>
      </c>
      <c r="AA57" s="79" t="s">
        <v>2185</v>
      </c>
      <c r="AD57">
        <v>0</v>
      </c>
      <c r="AE57" t="s">
        <v>2184</v>
      </c>
      <c r="AF57" t="s">
        <v>2373</v>
      </c>
      <c r="AG57" t="s">
        <v>2374</v>
      </c>
    </row>
    <row r="58" ht="22.5" spans="1:33">
      <c r="A58" s="8">
        <v>54</v>
      </c>
      <c r="B58" s="9" t="str">
        <f>VLOOKUP(D58:D193,Sheet2!C:D,2,0)</f>
        <v>31014650158773912</v>
      </c>
      <c r="C58" s="16" t="s">
        <v>880</v>
      </c>
      <c r="D58" s="16" t="s">
        <v>881</v>
      </c>
      <c r="E58" s="18" t="s">
        <v>36</v>
      </c>
      <c r="F58" s="19">
        <v>50000</v>
      </c>
      <c r="G58" s="20" t="s">
        <v>2413</v>
      </c>
      <c r="H58" s="20" t="s">
        <v>2414</v>
      </c>
      <c r="I58" s="14" t="s">
        <v>2381</v>
      </c>
      <c r="J58" s="56">
        <v>561.88</v>
      </c>
      <c r="K58" s="59">
        <v>471.25</v>
      </c>
      <c r="L58" s="59">
        <v>90.63</v>
      </c>
      <c r="M58" s="59"/>
      <c r="N58" s="59">
        <f t="shared" si="0"/>
        <v>0</v>
      </c>
      <c r="O58" s="16" t="s">
        <v>880</v>
      </c>
      <c r="P58" s="71" t="s">
        <v>2263</v>
      </c>
      <c r="Q58" s="90" t="s">
        <v>884</v>
      </c>
      <c r="R58" s="92"/>
      <c r="S58" t="str">
        <f>VLOOKUP(D58:D193,Sheet2!C56:E425,3,FALSE)</f>
        <v>4.35</v>
      </c>
      <c r="T58">
        <f t="shared" si="1"/>
        <v>6.04166666666667</v>
      </c>
      <c r="U58">
        <v>93</v>
      </c>
      <c r="V58">
        <f t="shared" si="2"/>
        <v>561.875</v>
      </c>
      <c r="W58">
        <f t="shared" si="3"/>
        <v>561.88</v>
      </c>
      <c r="Z58" s="79" t="s">
        <v>2184</v>
      </c>
      <c r="AA58" s="79" t="s">
        <v>2185</v>
      </c>
      <c r="AD58">
        <v>0</v>
      </c>
      <c r="AE58" t="s">
        <v>2184</v>
      </c>
      <c r="AF58" t="s">
        <v>2373</v>
      </c>
      <c r="AG58" t="s">
        <v>2374</v>
      </c>
    </row>
    <row r="59" ht="22.5" spans="1:33">
      <c r="A59" s="8">
        <v>55</v>
      </c>
      <c r="B59" s="9" t="str">
        <f>VLOOKUP(D59:D194,Sheet2!C:D,2,0)</f>
        <v>31014650115730606</v>
      </c>
      <c r="C59" s="16" t="s">
        <v>182</v>
      </c>
      <c r="D59" s="167" t="s">
        <v>183</v>
      </c>
      <c r="E59" s="18" t="s">
        <v>1148</v>
      </c>
      <c r="F59" s="19">
        <v>0</v>
      </c>
      <c r="G59" s="20" t="s">
        <v>184</v>
      </c>
      <c r="H59" s="20" t="s">
        <v>2376</v>
      </c>
      <c r="I59" s="14" t="s">
        <v>2377</v>
      </c>
      <c r="J59" s="60">
        <v>362.84</v>
      </c>
      <c r="K59" s="61">
        <v>0</v>
      </c>
      <c r="L59" s="61"/>
      <c r="M59" s="61"/>
      <c r="N59" s="59">
        <f t="shared" si="0"/>
        <v>362.84</v>
      </c>
      <c r="O59" s="16" t="s">
        <v>182</v>
      </c>
      <c r="P59" s="71" t="s">
        <v>2265</v>
      </c>
      <c r="Q59" s="90" t="s">
        <v>189</v>
      </c>
      <c r="R59" s="92"/>
      <c r="S59">
        <v>4.75</v>
      </c>
      <c r="T59">
        <f t="shared" si="1"/>
        <v>0</v>
      </c>
      <c r="U59">
        <v>93</v>
      </c>
      <c r="V59">
        <f t="shared" si="2"/>
        <v>0</v>
      </c>
      <c r="W59">
        <f t="shared" si="3"/>
        <v>0</v>
      </c>
      <c r="Z59" s="79" t="s">
        <v>2184</v>
      </c>
      <c r="AA59" s="79" t="s">
        <v>2185</v>
      </c>
      <c r="AD59">
        <v>0</v>
      </c>
      <c r="AE59" t="s">
        <v>2184</v>
      </c>
      <c r="AF59" t="s">
        <v>2373</v>
      </c>
      <c r="AG59" t="s">
        <v>2374</v>
      </c>
    </row>
    <row r="60" ht="22.5" spans="1:33">
      <c r="A60" s="8">
        <v>56</v>
      </c>
      <c r="B60" s="9" t="str">
        <f>VLOOKUP(D60:D195,Sheet2!C:D,2,0)</f>
        <v>31014650115808031</v>
      </c>
      <c r="C60" s="16" t="s">
        <v>450</v>
      </c>
      <c r="D60" s="16" t="s">
        <v>451</v>
      </c>
      <c r="E60" s="18" t="s">
        <v>1148</v>
      </c>
      <c r="F60" s="19">
        <v>0</v>
      </c>
      <c r="G60" s="20" t="s">
        <v>356</v>
      </c>
      <c r="H60" s="20" t="s">
        <v>2378</v>
      </c>
      <c r="I60" s="14" t="s">
        <v>2377</v>
      </c>
      <c r="J60" s="60">
        <v>362.84</v>
      </c>
      <c r="K60" s="61">
        <v>362.84</v>
      </c>
      <c r="L60" s="61"/>
      <c r="M60" s="61"/>
      <c r="N60" s="59">
        <f t="shared" si="0"/>
        <v>0</v>
      </c>
      <c r="O60" s="16" t="s">
        <v>450</v>
      </c>
      <c r="P60" s="71" t="s">
        <v>2267</v>
      </c>
      <c r="Q60" s="90" t="s">
        <v>452</v>
      </c>
      <c r="R60" s="92"/>
      <c r="S60" t="str">
        <f>VLOOKUP(D60:D195,Sheet2!C58:E427,3,FALSE)</f>
        <v>4.75</v>
      </c>
      <c r="T60">
        <f t="shared" si="1"/>
        <v>0</v>
      </c>
      <c r="U60">
        <v>93</v>
      </c>
      <c r="V60">
        <f t="shared" si="2"/>
        <v>0</v>
      </c>
      <c r="W60">
        <f t="shared" si="3"/>
        <v>0</v>
      </c>
      <c r="Z60" s="79" t="s">
        <v>2184</v>
      </c>
      <c r="AA60" s="79" t="s">
        <v>2185</v>
      </c>
      <c r="AD60">
        <v>0</v>
      </c>
      <c r="AE60" t="s">
        <v>2184</v>
      </c>
      <c r="AF60" t="s">
        <v>2373</v>
      </c>
      <c r="AG60" t="s">
        <v>2374</v>
      </c>
    </row>
    <row r="61" ht="22.5" spans="1:33">
      <c r="A61" s="8">
        <v>57</v>
      </c>
      <c r="B61" s="9" t="str">
        <f>VLOOKUP(D61:D196,Sheet2!C:D,2,0)</f>
        <v>31014650115766101</v>
      </c>
      <c r="C61" s="16" t="s">
        <v>393</v>
      </c>
      <c r="D61" s="16" t="s">
        <v>394</v>
      </c>
      <c r="E61" s="18" t="s">
        <v>1148</v>
      </c>
      <c r="F61" s="19">
        <v>0</v>
      </c>
      <c r="G61" s="20" t="s">
        <v>356</v>
      </c>
      <c r="H61" s="20" t="s">
        <v>2378</v>
      </c>
      <c r="I61" s="14" t="s">
        <v>2377</v>
      </c>
      <c r="J61" s="60">
        <v>362.84</v>
      </c>
      <c r="K61" s="61">
        <v>0</v>
      </c>
      <c r="L61" s="61"/>
      <c r="M61" s="61"/>
      <c r="N61" s="59">
        <f t="shared" si="0"/>
        <v>362.84</v>
      </c>
      <c r="O61" s="16" t="s">
        <v>393</v>
      </c>
      <c r="P61" s="71" t="s">
        <v>2268</v>
      </c>
      <c r="Q61" s="90" t="s">
        <v>397</v>
      </c>
      <c r="R61" s="92"/>
      <c r="S61" s="94">
        <v>4.75</v>
      </c>
      <c r="T61">
        <f t="shared" si="1"/>
        <v>0</v>
      </c>
      <c r="U61">
        <v>93</v>
      </c>
      <c r="V61">
        <f t="shared" si="2"/>
        <v>0</v>
      </c>
      <c r="W61">
        <f t="shared" si="3"/>
        <v>0</v>
      </c>
      <c r="Z61" s="79" t="s">
        <v>2184</v>
      </c>
      <c r="AA61" s="79" t="s">
        <v>2185</v>
      </c>
      <c r="AD61">
        <v>0</v>
      </c>
      <c r="AE61" t="s">
        <v>2184</v>
      </c>
      <c r="AF61" t="s">
        <v>2373</v>
      </c>
      <c r="AG61" t="s">
        <v>2374</v>
      </c>
    </row>
    <row r="62" ht="22.5" spans="1:33">
      <c r="A62" s="8">
        <v>58</v>
      </c>
      <c r="B62" s="9" t="str">
        <f>VLOOKUP(D62:D197,Sheet2!C:D,2,0)</f>
        <v>31014650155386199</v>
      </c>
      <c r="C62" s="16" t="s">
        <v>832</v>
      </c>
      <c r="D62" s="167" t="s">
        <v>833</v>
      </c>
      <c r="E62" s="18" t="s">
        <v>1148</v>
      </c>
      <c r="F62" s="19">
        <v>50000</v>
      </c>
      <c r="G62" s="20" t="s">
        <v>2415</v>
      </c>
      <c r="H62" s="20" t="s">
        <v>2416</v>
      </c>
      <c r="I62" s="14" t="s">
        <v>2381</v>
      </c>
      <c r="J62" s="56">
        <v>561.88</v>
      </c>
      <c r="K62" s="59">
        <v>326.25</v>
      </c>
      <c r="L62" s="59">
        <v>235.63</v>
      </c>
      <c r="M62" s="59"/>
      <c r="N62" s="59">
        <f t="shared" si="0"/>
        <v>0</v>
      </c>
      <c r="O62" s="16" t="s">
        <v>832</v>
      </c>
      <c r="P62" s="71" t="s">
        <v>2269</v>
      </c>
      <c r="Q62" s="90" t="s">
        <v>837</v>
      </c>
      <c r="R62" s="92"/>
      <c r="S62" t="str">
        <f>VLOOKUP(D62:D197,Sheet2!C60:E429,3,FALSE)</f>
        <v>4.35</v>
      </c>
      <c r="T62">
        <f t="shared" si="1"/>
        <v>6.04166666666667</v>
      </c>
      <c r="U62">
        <v>93</v>
      </c>
      <c r="V62">
        <f t="shared" si="2"/>
        <v>561.875</v>
      </c>
      <c r="W62">
        <f t="shared" si="3"/>
        <v>561.88</v>
      </c>
      <c r="Z62" s="79" t="s">
        <v>2184</v>
      </c>
      <c r="AA62" s="79" t="s">
        <v>2185</v>
      </c>
      <c r="AD62">
        <v>0</v>
      </c>
      <c r="AE62" t="s">
        <v>2184</v>
      </c>
      <c r="AF62" t="s">
        <v>2373</v>
      </c>
      <c r="AG62" t="s">
        <v>2374</v>
      </c>
    </row>
    <row r="63" ht="22.5" spans="1:33">
      <c r="A63" s="8">
        <v>59</v>
      </c>
      <c r="B63" s="9" t="str">
        <f>VLOOKUP(D63:D198,Sheet2!C:D,2,0)</f>
        <v>31014650167168509</v>
      </c>
      <c r="C63" s="10" t="s">
        <v>1186</v>
      </c>
      <c r="D63" s="10" t="s">
        <v>1187</v>
      </c>
      <c r="E63" s="12" t="s">
        <v>1217</v>
      </c>
      <c r="F63" s="13">
        <v>50000</v>
      </c>
      <c r="G63" s="20" t="s">
        <v>1128</v>
      </c>
      <c r="H63" s="20" t="s">
        <v>2384</v>
      </c>
      <c r="I63" s="14" t="s">
        <v>2381</v>
      </c>
      <c r="J63" s="56">
        <v>561.88</v>
      </c>
      <c r="K63" s="59">
        <v>471.25</v>
      </c>
      <c r="L63" s="59">
        <v>90.63</v>
      </c>
      <c r="M63" s="59"/>
      <c r="N63" s="59">
        <f t="shared" si="0"/>
        <v>0</v>
      </c>
      <c r="O63" s="10" t="s">
        <v>1186</v>
      </c>
      <c r="P63" s="71" t="s">
        <v>2270</v>
      </c>
      <c r="Q63" s="90" t="s">
        <v>1189</v>
      </c>
      <c r="R63" s="92"/>
      <c r="S63" t="str">
        <f>VLOOKUP(D63:D198,Sheet2!C61:E430,3,FALSE)</f>
        <v>4.35</v>
      </c>
      <c r="T63">
        <f t="shared" si="1"/>
        <v>6.04166666666667</v>
      </c>
      <c r="U63">
        <v>93</v>
      </c>
      <c r="V63">
        <f t="shared" si="2"/>
        <v>561.875</v>
      </c>
      <c r="W63">
        <f t="shared" si="3"/>
        <v>561.88</v>
      </c>
      <c r="Z63" s="79" t="s">
        <v>2184</v>
      </c>
      <c r="AA63" s="79" t="s">
        <v>2185</v>
      </c>
      <c r="AD63">
        <v>0</v>
      </c>
      <c r="AE63" t="s">
        <v>2184</v>
      </c>
      <c r="AF63" t="s">
        <v>2373</v>
      </c>
      <c r="AG63" t="s">
        <v>2374</v>
      </c>
    </row>
    <row r="64" ht="22.5" spans="1:33">
      <c r="A64" s="8">
        <v>60</v>
      </c>
      <c r="B64" s="9" t="str">
        <f>VLOOKUP(D64:D199,Sheet2!C:D,2,0)</f>
        <v>31014650167300683</v>
      </c>
      <c r="C64" s="10" t="s">
        <v>1215</v>
      </c>
      <c r="D64" s="10" t="s">
        <v>1216</v>
      </c>
      <c r="E64" s="12" t="s">
        <v>1217</v>
      </c>
      <c r="F64" s="13">
        <v>50000</v>
      </c>
      <c r="G64" s="20" t="s">
        <v>1213</v>
      </c>
      <c r="H64" s="20" t="s">
        <v>2404</v>
      </c>
      <c r="I64" s="14" t="s">
        <v>2381</v>
      </c>
      <c r="J64" s="56">
        <v>561.88</v>
      </c>
      <c r="K64" s="59">
        <v>463.54</v>
      </c>
      <c r="L64" s="59">
        <v>90.63</v>
      </c>
      <c r="M64" s="59"/>
      <c r="N64" s="59">
        <f t="shared" si="0"/>
        <v>7.70999999999998</v>
      </c>
      <c r="O64" s="10" t="s">
        <v>1215</v>
      </c>
      <c r="P64" s="71" t="s">
        <v>2271</v>
      </c>
      <c r="Q64" s="90" t="s">
        <v>1219</v>
      </c>
      <c r="R64" s="92"/>
      <c r="S64" t="str">
        <f>VLOOKUP(D64:D199,Sheet2!C62:E431,3,FALSE)</f>
        <v>4.35</v>
      </c>
      <c r="T64">
        <f t="shared" si="1"/>
        <v>6.04166666666667</v>
      </c>
      <c r="U64">
        <v>93</v>
      </c>
      <c r="V64">
        <f t="shared" si="2"/>
        <v>561.875</v>
      </c>
      <c r="W64">
        <f t="shared" si="3"/>
        <v>561.88</v>
      </c>
      <c r="Z64" s="79" t="s">
        <v>2184</v>
      </c>
      <c r="AA64" s="79" t="s">
        <v>2185</v>
      </c>
      <c r="AD64">
        <v>0</v>
      </c>
      <c r="AE64" t="s">
        <v>2184</v>
      </c>
      <c r="AF64" t="s">
        <v>2373</v>
      </c>
      <c r="AG64" t="s">
        <v>2374</v>
      </c>
    </row>
    <row r="65" ht="22.5" spans="1:33">
      <c r="A65" s="8">
        <v>61</v>
      </c>
      <c r="B65" s="9" t="str">
        <f>VLOOKUP(D65:D200,Sheet2!C:D,2,0)</f>
        <v>31014650171858712</v>
      </c>
      <c r="C65" s="10" t="s">
        <v>37</v>
      </c>
      <c r="D65" s="10" t="s">
        <v>1372</v>
      </c>
      <c r="E65" s="12" t="s">
        <v>1217</v>
      </c>
      <c r="F65" s="13">
        <v>50000</v>
      </c>
      <c r="G65" s="20" t="s">
        <v>2417</v>
      </c>
      <c r="H65" s="20" t="s">
        <v>2418</v>
      </c>
      <c r="I65" s="14" t="s">
        <v>2381</v>
      </c>
      <c r="J65" s="56">
        <v>561.88</v>
      </c>
      <c r="K65" s="59">
        <v>290</v>
      </c>
      <c r="L65" s="59">
        <v>271.88</v>
      </c>
      <c r="M65" s="59"/>
      <c r="N65" s="59">
        <f t="shared" si="0"/>
        <v>0</v>
      </c>
      <c r="O65" s="10" t="s">
        <v>37</v>
      </c>
      <c r="P65" s="71" t="s">
        <v>2272</v>
      </c>
      <c r="Q65" s="90" t="s">
        <v>1373</v>
      </c>
      <c r="R65" s="92"/>
      <c r="S65" t="str">
        <f>VLOOKUP(D65:D200,Sheet2!C63:E432,3,FALSE)</f>
        <v>4.35</v>
      </c>
      <c r="T65">
        <f t="shared" si="1"/>
        <v>6.04166666666667</v>
      </c>
      <c r="U65">
        <v>93</v>
      </c>
      <c r="V65">
        <f t="shared" si="2"/>
        <v>561.875</v>
      </c>
      <c r="W65">
        <f t="shared" si="3"/>
        <v>561.88</v>
      </c>
      <c r="Z65" s="79" t="s">
        <v>2184</v>
      </c>
      <c r="AA65" s="79" t="s">
        <v>2185</v>
      </c>
      <c r="AD65">
        <v>0</v>
      </c>
      <c r="AE65" t="s">
        <v>2184</v>
      </c>
      <c r="AF65" t="s">
        <v>2373</v>
      </c>
      <c r="AG65" t="s">
        <v>2374</v>
      </c>
    </row>
    <row r="66" ht="22.5" spans="1:33">
      <c r="A66" s="8">
        <v>62</v>
      </c>
      <c r="B66" s="9" t="str">
        <f>VLOOKUP(D66:D201,Sheet2!C:D,2,0)</f>
        <v>31014650167186302</v>
      </c>
      <c r="C66" s="10" t="s">
        <v>1146</v>
      </c>
      <c r="D66" s="10" t="s">
        <v>1147</v>
      </c>
      <c r="E66" s="12" t="s">
        <v>1148</v>
      </c>
      <c r="F66" s="13">
        <v>50000</v>
      </c>
      <c r="G66" s="20" t="s">
        <v>1128</v>
      </c>
      <c r="H66" s="20" t="s">
        <v>2384</v>
      </c>
      <c r="I66" s="14" t="s">
        <v>2381</v>
      </c>
      <c r="J66" s="56">
        <v>561.88</v>
      </c>
      <c r="K66" s="59">
        <v>471.25</v>
      </c>
      <c r="L66" s="59">
        <v>90.63</v>
      </c>
      <c r="M66" s="59"/>
      <c r="N66" s="59">
        <f t="shared" si="0"/>
        <v>0</v>
      </c>
      <c r="O66" s="10" t="s">
        <v>1146</v>
      </c>
      <c r="P66" s="71" t="s">
        <v>2273</v>
      </c>
      <c r="Q66" s="90" t="s">
        <v>1149</v>
      </c>
      <c r="R66" s="92"/>
      <c r="S66" t="str">
        <f>VLOOKUP(D66:D201,Sheet2!C64:E433,3,FALSE)</f>
        <v>4.35</v>
      </c>
      <c r="T66">
        <f t="shared" si="1"/>
        <v>6.04166666666667</v>
      </c>
      <c r="U66">
        <v>93</v>
      </c>
      <c r="V66">
        <f t="shared" si="2"/>
        <v>561.875</v>
      </c>
      <c r="W66">
        <f t="shared" si="3"/>
        <v>561.88</v>
      </c>
      <c r="Z66" s="79" t="s">
        <v>2184</v>
      </c>
      <c r="AA66" s="79" t="s">
        <v>2185</v>
      </c>
      <c r="AD66">
        <v>0</v>
      </c>
      <c r="AE66" t="s">
        <v>2184</v>
      </c>
      <c r="AF66" t="s">
        <v>2373</v>
      </c>
      <c r="AG66" t="s">
        <v>2374</v>
      </c>
    </row>
    <row r="67" ht="22.5" spans="1:33">
      <c r="A67" s="8">
        <v>63</v>
      </c>
      <c r="B67" s="9" t="str">
        <f>VLOOKUP(D67:D202,Sheet2!C:D,2,0)</f>
        <v>31014650171180983</v>
      </c>
      <c r="C67" s="10" t="s">
        <v>1344</v>
      </c>
      <c r="D67" s="10" t="s">
        <v>1345</v>
      </c>
      <c r="E67" s="12" t="s">
        <v>1148</v>
      </c>
      <c r="F67" s="13">
        <v>50000</v>
      </c>
      <c r="G67" s="20" t="s">
        <v>2419</v>
      </c>
      <c r="H67" s="20" t="s">
        <v>2420</v>
      </c>
      <c r="I67" s="14" t="s">
        <v>2381</v>
      </c>
      <c r="J67" s="56">
        <v>561.88</v>
      </c>
      <c r="K67" s="59">
        <v>60.42</v>
      </c>
      <c r="L67" s="59"/>
      <c r="M67" s="59"/>
      <c r="N67" s="59">
        <f t="shared" si="0"/>
        <v>501.46</v>
      </c>
      <c r="O67" s="10" t="s">
        <v>1344</v>
      </c>
      <c r="P67" s="170" t="s">
        <v>2275</v>
      </c>
      <c r="Q67" s="90" t="s">
        <v>1350</v>
      </c>
      <c r="R67" s="92"/>
      <c r="S67" t="str">
        <f>VLOOKUP(D67:D202,Sheet2!C65:E434,3,FALSE)</f>
        <v>4.35</v>
      </c>
      <c r="T67">
        <f t="shared" si="1"/>
        <v>6.04166666666667</v>
      </c>
      <c r="U67">
        <v>93</v>
      </c>
      <c r="V67">
        <f t="shared" si="2"/>
        <v>561.875</v>
      </c>
      <c r="W67">
        <f t="shared" si="3"/>
        <v>561.88</v>
      </c>
      <c r="Z67" s="79" t="s">
        <v>2184</v>
      </c>
      <c r="AA67" s="79" t="s">
        <v>2185</v>
      </c>
      <c r="AD67">
        <v>0</v>
      </c>
      <c r="AE67" t="s">
        <v>2184</v>
      </c>
      <c r="AF67" t="s">
        <v>2373</v>
      </c>
      <c r="AG67" t="s">
        <v>2374</v>
      </c>
    </row>
    <row r="68" ht="22.5" spans="1:33">
      <c r="A68" s="8">
        <v>64</v>
      </c>
      <c r="B68" s="9" t="str">
        <f>VLOOKUP(D68:D203,Sheet2!C:D,2,0)</f>
        <v>31014650167163373</v>
      </c>
      <c r="C68" s="10" t="s">
        <v>1199</v>
      </c>
      <c r="D68" s="10" t="s">
        <v>1200</v>
      </c>
      <c r="E68" s="12" t="s">
        <v>2421</v>
      </c>
      <c r="F68" s="13">
        <v>50000</v>
      </c>
      <c r="G68" s="20" t="s">
        <v>1128</v>
      </c>
      <c r="H68" s="20" t="s">
        <v>2384</v>
      </c>
      <c r="I68" s="14" t="s">
        <v>2381</v>
      </c>
      <c r="J68" s="56">
        <v>561.88</v>
      </c>
      <c r="K68" s="59">
        <v>477.29</v>
      </c>
      <c r="L68" s="59"/>
      <c r="M68" s="59"/>
      <c r="N68" s="59">
        <f t="shared" si="0"/>
        <v>84.59</v>
      </c>
      <c r="O68" s="10" t="s">
        <v>1199</v>
      </c>
      <c r="P68" s="170" t="s">
        <v>2276</v>
      </c>
      <c r="Q68" s="90" t="s">
        <v>1201</v>
      </c>
      <c r="R68" s="92"/>
      <c r="S68" t="str">
        <f>VLOOKUP(D68:D203,Sheet2!C66:E435,3,FALSE)</f>
        <v>4.35</v>
      </c>
      <c r="T68">
        <f t="shared" si="1"/>
        <v>6.04166666666667</v>
      </c>
      <c r="U68">
        <v>93</v>
      </c>
      <c r="V68">
        <f t="shared" si="2"/>
        <v>561.875</v>
      </c>
      <c r="W68">
        <f t="shared" si="3"/>
        <v>561.88</v>
      </c>
      <c r="Z68" s="79" t="s">
        <v>2184</v>
      </c>
      <c r="AA68" s="79" t="s">
        <v>2185</v>
      </c>
      <c r="AD68">
        <v>0</v>
      </c>
      <c r="AE68" t="s">
        <v>2184</v>
      </c>
      <c r="AF68" t="s">
        <v>2373</v>
      </c>
      <c r="AG68" t="s">
        <v>2374</v>
      </c>
    </row>
    <row r="69" ht="22.5" spans="1:33">
      <c r="A69" s="8">
        <v>65</v>
      </c>
      <c r="B69" s="9" t="str">
        <f>VLOOKUP(D69:D204,Sheet2!C:D,2,0)</f>
        <v>31014650258044432</v>
      </c>
      <c r="C69" s="43" t="s">
        <v>1601</v>
      </c>
      <c r="D69" s="171" t="s">
        <v>1602</v>
      </c>
      <c r="E69" s="45" t="s">
        <v>1148</v>
      </c>
      <c r="F69" s="95">
        <v>50000</v>
      </c>
      <c r="G69" s="46" t="s">
        <v>1556</v>
      </c>
      <c r="H69" s="46" t="s">
        <v>2391</v>
      </c>
      <c r="I69" s="14" t="s">
        <v>2381</v>
      </c>
      <c r="J69" s="56">
        <v>561.88</v>
      </c>
      <c r="K69" s="59">
        <v>235.63</v>
      </c>
      <c r="L69" s="59"/>
      <c r="M69" s="59"/>
      <c r="N69" s="59">
        <f t="shared" ref="N69:N132" si="9">J69-K69-L69-M69</f>
        <v>326.25</v>
      </c>
      <c r="O69" s="43" t="s">
        <v>1601</v>
      </c>
      <c r="P69" s="172" t="s">
        <v>2277</v>
      </c>
      <c r="Q69" s="100">
        <v>18890662093</v>
      </c>
      <c r="R69" s="92"/>
      <c r="S69" t="str">
        <f>VLOOKUP(D69:D204,Sheet2!C67:E436,3,FALSE)</f>
        <v>4.35</v>
      </c>
      <c r="T69">
        <f t="shared" ref="T69:T132" si="10">F69*S69/100/12/30</f>
        <v>6.04166666666667</v>
      </c>
      <c r="U69">
        <v>93</v>
      </c>
      <c r="V69">
        <f t="shared" ref="V69:V132" si="11">T69*U69</f>
        <v>561.875</v>
      </c>
      <c r="W69">
        <f t="shared" ref="W69:W132" si="12">ROUND(V69:V204,2)</f>
        <v>561.88</v>
      </c>
      <c r="Z69" s="79" t="s">
        <v>2184</v>
      </c>
      <c r="AA69" s="79" t="s">
        <v>2185</v>
      </c>
      <c r="AD69">
        <v>0</v>
      </c>
      <c r="AE69" t="s">
        <v>2184</v>
      </c>
      <c r="AF69" t="s">
        <v>2373</v>
      </c>
      <c r="AG69" t="s">
        <v>2374</v>
      </c>
    </row>
    <row r="70" ht="22.5" spans="1:33">
      <c r="A70" s="8">
        <v>66</v>
      </c>
      <c r="B70" s="9" t="str">
        <f>VLOOKUP(D70:D205,Sheet2!C:D,2,0)</f>
        <v>31014650260005374</v>
      </c>
      <c r="C70" s="43" t="s">
        <v>1399</v>
      </c>
      <c r="D70" s="171" t="s">
        <v>1400</v>
      </c>
      <c r="E70" s="45" t="s">
        <v>1148</v>
      </c>
      <c r="F70" s="95">
        <v>50000</v>
      </c>
      <c r="G70" s="46" t="s">
        <v>1405</v>
      </c>
      <c r="H70" s="46" t="s">
        <v>2422</v>
      </c>
      <c r="I70" s="20" t="s">
        <v>2381</v>
      </c>
      <c r="J70" s="56">
        <v>561.88</v>
      </c>
      <c r="K70" s="59">
        <v>54.38</v>
      </c>
      <c r="L70" s="59"/>
      <c r="M70" s="59"/>
      <c r="N70" s="59">
        <f t="shared" si="9"/>
        <v>507.5</v>
      </c>
      <c r="O70" s="43" t="s">
        <v>1399</v>
      </c>
      <c r="P70" s="172" t="s">
        <v>2279</v>
      </c>
      <c r="Q70" s="100">
        <v>15526193863</v>
      </c>
      <c r="R70" s="92"/>
      <c r="S70" t="str">
        <f>VLOOKUP(D70:D205,Sheet2!C68:E437,3,FALSE)</f>
        <v>4.35</v>
      </c>
      <c r="T70">
        <f t="shared" si="10"/>
        <v>6.04166666666667</v>
      </c>
      <c r="U70">
        <v>93</v>
      </c>
      <c r="V70">
        <f t="shared" si="11"/>
        <v>561.875</v>
      </c>
      <c r="W70">
        <f t="shared" si="12"/>
        <v>561.88</v>
      </c>
      <c r="Z70" s="79" t="s">
        <v>2184</v>
      </c>
      <c r="AA70" s="79" t="s">
        <v>2185</v>
      </c>
      <c r="AD70">
        <v>0</v>
      </c>
      <c r="AE70" t="s">
        <v>2184</v>
      </c>
      <c r="AF70" t="s">
        <v>2373</v>
      </c>
      <c r="AG70" t="s">
        <v>2374</v>
      </c>
    </row>
    <row r="71" ht="22.5" spans="1:33">
      <c r="A71" s="8">
        <v>67</v>
      </c>
      <c r="B71" s="9" t="str">
        <f>VLOOKUP(D71:D206,Sheet2!C:D,2,0)</f>
        <v>31014650263950291</v>
      </c>
      <c r="C71" s="43" t="s">
        <v>39</v>
      </c>
      <c r="D71" s="171" t="s">
        <v>1719</v>
      </c>
      <c r="E71" s="45" t="s">
        <v>1217</v>
      </c>
      <c r="F71" s="95">
        <v>50000</v>
      </c>
      <c r="G71" s="46" t="s">
        <v>1725</v>
      </c>
      <c r="H71" s="46" t="s">
        <v>2423</v>
      </c>
      <c r="I71" s="20" t="s">
        <v>2381</v>
      </c>
      <c r="J71" s="56">
        <v>561.88</v>
      </c>
      <c r="K71" s="59">
        <v>120.83</v>
      </c>
      <c r="L71" s="59"/>
      <c r="M71" s="59"/>
      <c r="N71" s="59">
        <f t="shared" si="9"/>
        <v>441.05</v>
      </c>
      <c r="O71" s="43" t="s">
        <v>39</v>
      </c>
      <c r="P71" s="172" t="s">
        <v>2280</v>
      </c>
      <c r="Q71" s="100">
        <v>17375571372</v>
      </c>
      <c r="R71" s="92"/>
      <c r="S71" t="str">
        <f>VLOOKUP(D71:D206,Sheet2!C69:E438,3,FALSE)</f>
        <v>4.35</v>
      </c>
      <c r="T71">
        <f t="shared" si="10"/>
        <v>6.04166666666667</v>
      </c>
      <c r="U71">
        <v>93</v>
      </c>
      <c r="V71">
        <f t="shared" si="11"/>
        <v>561.875</v>
      </c>
      <c r="W71">
        <f t="shared" si="12"/>
        <v>561.88</v>
      </c>
      <c r="Z71" s="79" t="s">
        <v>2184</v>
      </c>
      <c r="AA71" s="79" t="s">
        <v>2185</v>
      </c>
      <c r="AD71">
        <v>0</v>
      </c>
      <c r="AE71" t="s">
        <v>2184</v>
      </c>
      <c r="AF71" t="s">
        <v>2373</v>
      </c>
      <c r="AG71" t="s">
        <v>2374</v>
      </c>
    </row>
    <row r="72" ht="22.5" spans="1:33">
      <c r="A72" s="8">
        <v>68</v>
      </c>
      <c r="B72" s="29" t="str">
        <f>VLOOKUP(D72:D207,Sheet2!C:D,2,0)</f>
        <v>31014650355786713</v>
      </c>
      <c r="C72" s="30" t="s">
        <v>1843</v>
      </c>
      <c r="D72" s="31" t="s">
        <v>1844</v>
      </c>
      <c r="E72" s="81" t="s">
        <v>1217</v>
      </c>
      <c r="F72" s="32">
        <v>50000</v>
      </c>
      <c r="G72" s="33" t="s">
        <v>1817</v>
      </c>
      <c r="H72" s="34" t="s">
        <v>1818</v>
      </c>
      <c r="I72" s="32" t="s">
        <v>2381</v>
      </c>
      <c r="J72" s="67">
        <v>361.11</v>
      </c>
      <c r="K72" s="68"/>
      <c r="L72" s="68"/>
      <c r="M72" s="68"/>
      <c r="N72" s="68">
        <v>0</v>
      </c>
      <c r="O72" s="30" t="s">
        <v>1843</v>
      </c>
      <c r="P72" s="101"/>
      <c r="Q72" s="81" t="s">
        <v>1846</v>
      </c>
      <c r="R72" s="102"/>
      <c r="S72" s="79" t="str">
        <f>VLOOKUP(D72:D207,Sheet2!C70:E439,3,FALSE)</f>
        <v>4</v>
      </c>
      <c r="T72" s="79">
        <f t="shared" si="10"/>
        <v>5.55555555555556</v>
      </c>
      <c r="U72" s="79">
        <v>93</v>
      </c>
      <c r="V72" s="79">
        <f t="shared" si="11"/>
        <v>516.666666666667</v>
      </c>
      <c r="W72" s="79">
        <f t="shared" si="12"/>
        <v>516.67</v>
      </c>
      <c r="X72" s="79">
        <f t="shared" ref="X72:X76" si="13">I72-G72</f>
        <v>65</v>
      </c>
      <c r="Y72" s="79">
        <f t="shared" ref="Y72:Y76" si="14">T72*X72</f>
        <v>361.111111111111</v>
      </c>
      <c r="Z72" s="79" t="s">
        <v>2184</v>
      </c>
      <c r="AA72" s="79" t="s">
        <v>2185</v>
      </c>
      <c r="AB72" s="79">
        <f t="shared" ref="AB72:AB76" si="15">ROUND(Y72:Y183,2)</f>
        <v>361.11</v>
      </c>
      <c r="AC72" s="79">
        <f t="shared" ref="AC72:AC76" si="16">J72-AB72</f>
        <v>0</v>
      </c>
      <c r="AD72" s="79">
        <f t="shared" ref="AD72:AD76" si="17">U72-X72</f>
        <v>28</v>
      </c>
      <c r="AE72" t="s">
        <v>2424</v>
      </c>
      <c r="AF72" t="s">
        <v>2425</v>
      </c>
      <c r="AG72" t="s">
        <v>2426</v>
      </c>
    </row>
    <row r="73" ht="22.5" spans="1:33">
      <c r="A73" s="8">
        <v>69</v>
      </c>
      <c r="B73" s="29" t="str">
        <f>VLOOKUP(D73:D208,Sheet2!C:D,2,0)</f>
        <v>31014650356058466</v>
      </c>
      <c r="C73" s="30" t="s">
        <v>1900</v>
      </c>
      <c r="D73" s="31" t="s">
        <v>1901</v>
      </c>
      <c r="E73" s="81" t="s">
        <v>36</v>
      </c>
      <c r="F73" s="32">
        <v>50000</v>
      </c>
      <c r="G73" s="33" t="s">
        <v>1850</v>
      </c>
      <c r="H73" s="34" t="s">
        <v>1851</v>
      </c>
      <c r="I73" s="32" t="s">
        <v>2381</v>
      </c>
      <c r="J73" s="67">
        <v>355.56</v>
      </c>
      <c r="K73" s="68"/>
      <c r="L73" s="68"/>
      <c r="M73" s="68"/>
      <c r="N73" s="68">
        <v>0</v>
      </c>
      <c r="O73" s="103"/>
      <c r="P73" s="101"/>
      <c r="Q73" s="104"/>
      <c r="R73" s="102"/>
      <c r="S73" s="79" t="str">
        <f>VLOOKUP(D73:D208,Sheet2!C71:E440,3,FALSE)</f>
        <v>4</v>
      </c>
      <c r="T73" s="79">
        <f t="shared" si="10"/>
        <v>5.55555555555556</v>
      </c>
      <c r="U73" s="79">
        <v>93</v>
      </c>
      <c r="V73" s="79">
        <f t="shared" si="11"/>
        <v>516.666666666667</v>
      </c>
      <c r="W73" s="79">
        <f t="shared" si="12"/>
        <v>516.67</v>
      </c>
      <c r="X73" s="79">
        <f t="shared" si="13"/>
        <v>64</v>
      </c>
      <c r="Y73" s="79">
        <f t="shared" si="14"/>
        <v>355.555555555556</v>
      </c>
      <c r="Z73" s="79" t="s">
        <v>2184</v>
      </c>
      <c r="AA73" s="79" t="s">
        <v>2185</v>
      </c>
      <c r="AB73" s="79">
        <f t="shared" si="15"/>
        <v>355.56</v>
      </c>
      <c r="AC73" s="79">
        <f t="shared" si="16"/>
        <v>0</v>
      </c>
      <c r="AD73" s="79">
        <f t="shared" si="17"/>
        <v>29</v>
      </c>
      <c r="AE73" t="s">
        <v>2427</v>
      </c>
      <c r="AF73" t="s">
        <v>2428</v>
      </c>
      <c r="AG73" t="s">
        <v>2429</v>
      </c>
    </row>
    <row r="74" ht="22.5" spans="1:33">
      <c r="A74" s="8">
        <v>70</v>
      </c>
      <c r="B74" s="29" t="str">
        <f>VLOOKUP(D74:D209,Sheet2!C:D,2,0)</f>
        <v>31014650356982365</v>
      </c>
      <c r="C74" s="30" t="s">
        <v>2182</v>
      </c>
      <c r="D74" s="31" t="s">
        <v>2183</v>
      </c>
      <c r="E74" s="81" t="s">
        <v>36</v>
      </c>
      <c r="F74" s="32">
        <v>50000</v>
      </c>
      <c r="G74" s="33" t="s">
        <v>2119</v>
      </c>
      <c r="H74" s="34" t="s">
        <v>2120</v>
      </c>
      <c r="I74" s="32" t="s">
        <v>2381</v>
      </c>
      <c r="J74" s="67">
        <v>333.33</v>
      </c>
      <c r="K74" s="68"/>
      <c r="L74" s="68"/>
      <c r="M74" s="68"/>
      <c r="N74" s="68">
        <v>0</v>
      </c>
      <c r="O74" s="103"/>
      <c r="P74" s="101"/>
      <c r="Q74" s="104"/>
      <c r="R74" s="102"/>
      <c r="S74" s="79" t="str">
        <f>VLOOKUP(D74:D209,Sheet2!C72:E441,3,FALSE)</f>
        <v>4</v>
      </c>
      <c r="T74" s="79">
        <f t="shared" si="10"/>
        <v>5.55555555555556</v>
      </c>
      <c r="U74" s="79">
        <v>93</v>
      </c>
      <c r="V74" s="79">
        <f t="shared" si="11"/>
        <v>516.666666666667</v>
      </c>
      <c r="W74" s="79">
        <f t="shared" si="12"/>
        <v>516.67</v>
      </c>
      <c r="X74" s="79">
        <f t="shared" si="13"/>
        <v>60</v>
      </c>
      <c r="Y74" s="79">
        <f t="shared" si="14"/>
        <v>333.333333333333</v>
      </c>
      <c r="Z74" s="79" t="s">
        <v>2184</v>
      </c>
      <c r="AA74" s="79" t="s">
        <v>2185</v>
      </c>
      <c r="AB74" s="79">
        <f t="shared" si="15"/>
        <v>333.33</v>
      </c>
      <c r="AC74" s="79">
        <f t="shared" si="16"/>
        <v>0</v>
      </c>
      <c r="AD74" s="79">
        <f t="shared" si="17"/>
        <v>33</v>
      </c>
      <c r="AE74" t="s">
        <v>2398</v>
      </c>
      <c r="AF74" t="s">
        <v>2399</v>
      </c>
      <c r="AG74" t="s">
        <v>2400</v>
      </c>
    </row>
    <row r="75" ht="22.5" spans="1:33">
      <c r="A75" s="8">
        <v>71</v>
      </c>
      <c r="B75" s="29" t="str">
        <f>VLOOKUP(D75:D210,Sheet2!C:D,2,0)</f>
        <v>31014650356323561</v>
      </c>
      <c r="C75" s="30" t="s">
        <v>1960</v>
      </c>
      <c r="D75" s="31" t="s">
        <v>1961</v>
      </c>
      <c r="E75" s="81" t="s">
        <v>1148</v>
      </c>
      <c r="F75" s="32">
        <v>50000</v>
      </c>
      <c r="G75" s="33" t="s">
        <v>1918</v>
      </c>
      <c r="H75" s="34" t="s">
        <v>1919</v>
      </c>
      <c r="I75" s="32" t="s">
        <v>2381</v>
      </c>
      <c r="J75" s="67">
        <v>350</v>
      </c>
      <c r="K75" s="68"/>
      <c r="L75" s="68"/>
      <c r="M75" s="68"/>
      <c r="N75" s="68">
        <v>0</v>
      </c>
      <c r="O75" s="103"/>
      <c r="P75" s="101"/>
      <c r="Q75" s="104"/>
      <c r="R75" s="102"/>
      <c r="S75" s="79" t="str">
        <f>VLOOKUP(D75:D210,Sheet2!C73:E442,3,FALSE)</f>
        <v>4</v>
      </c>
      <c r="T75" s="79">
        <f t="shared" si="10"/>
        <v>5.55555555555556</v>
      </c>
      <c r="U75" s="79">
        <v>93</v>
      </c>
      <c r="V75" s="79">
        <f t="shared" si="11"/>
        <v>516.666666666667</v>
      </c>
      <c r="W75" s="79">
        <f t="shared" si="12"/>
        <v>516.67</v>
      </c>
      <c r="X75" s="79">
        <f t="shared" si="13"/>
        <v>63</v>
      </c>
      <c r="Y75" s="79">
        <f t="shared" si="14"/>
        <v>350</v>
      </c>
      <c r="Z75" s="79" t="s">
        <v>2184</v>
      </c>
      <c r="AA75" s="79" t="s">
        <v>2185</v>
      </c>
      <c r="AB75" s="79">
        <f t="shared" si="15"/>
        <v>350</v>
      </c>
      <c r="AC75" s="79">
        <f t="shared" si="16"/>
        <v>0</v>
      </c>
      <c r="AD75" s="79">
        <f t="shared" si="17"/>
        <v>30</v>
      </c>
      <c r="AE75" t="s">
        <v>2430</v>
      </c>
      <c r="AF75" t="s">
        <v>2431</v>
      </c>
      <c r="AG75" t="s">
        <v>2432</v>
      </c>
    </row>
    <row r="76" ht="22.5" spans="1:33">
      <c r="A76" s="8">
        <v>72</v>
      </c>
      <c r="B76" s="29" t="str">
        <f>VLOOKUP(D76:D211,Sheet2!C:D,2,0)</f>
        <v>31014650357075978</v>
      </c>
      <c r="C76" s="30" t="s">
        <v>2134</v>
      </c>
      <c r="D76" s="31" t="s">
        <v>2135</v>
      </c>
      <c r="E76" s="81" t="s">
        <v>1148</v>
      </c>
      <c r="F76" s="32">
        <v>50000</v>
      </c>
      <c r="G76" s="33" t="s">
        <v>2119</v>
      </c>
      <c r="H76" s="34" t="s">
        <v>2120</v>
      </c>
      <c r="I76" s="32" t="s">
        <v>2381</v>
      </c>
      <c r="J76" s="67">
        <v>333.33</v>
      </c>
      <c r="K76" s="68"/>
      <c r="L76" s="68"/>
      <c r="M76" s="68"/>
      <c r="N76" s="68">
        <v>0</v>
      </c>
      <c r="O76" s="103"/>
      <c r="P76" s="101"/>
      <c r="Q76" s="104"/>
      <c r="R76" s="105"/>
      <c r="S76" s="79" t="str">
        <f>VLOOKUP(D76:D211,Sheet2!C74:E443,3,FALSE)</f>
        <v>4</v>
      </c>
      <c r="T76" s="79">
        <f t="shared" si="10"/>
        <v>5.55555555555556</v>
      </c>
      <c r="U76" s="79">
        <v>93</v>
      </c>
      <c r="V76" s="79">
        <f t="shared" si="11"/>
        <v>516.666666666667</v>
      </c>
      <c r="W76" s="79">
        <f t="shared" si="12"/>
        <v>516.67</v>
      </c>
      <c r="X76" s="79">
        <f t="shared" si="13"/>
        <v>60</v>
      </c>
      <c r="Y76" s="79">
        <f t="shared" si="14"/>
        <v>333.333333333333</v>
      </c>
      <c r="Z76" s="79" t="s">
        <v>2184</v>
      </c>
      <c r="AA76" s="79" t="s">
        <v>2185</v>
      </c>
      <c r="AB76" s="79">
        <f t="shared" si="15"/>
        <v>333.33</v>
      </c>
      <c r="AC76" s="79">
        <f t="shared" si="16"/>
        <v>0</v>
      </c>
      <c r="AD76" s="79">
        <f t="shared" si="17"/>
        <v>33</v>
      </c>
      <c r="AE76" t="s">
        <v>2398</v>
      </c>
      <c r="AF76" t="s">
        <v>2399</v>
      </c>
      <c r="AG76" t="s">
        <v>2400</v>
      </c>
    </row>
    <row r="77" ht="22.5" spans="1:33">
      <c r="A77" s="8">
        <v>73</v>
      </c>
      <c r="B77" s="9" t="str">
        <f>VLOOKUP(D77:D212,Sheet2!C:D,2,0)</f>
        <v>31014650064281327</v>
      </c>
      <c r="C77" s="16" t="s">
        <v>542</v>
      </c>
      <c r="D77" s="16" t="s">
        <v>543</v>
      </c>
      <c r="E77" s="18" t="s">
        <v>53</v>
      </c>
      <c r="F77" s="19">
        <v>50000</v>
      </c>
      <c r="G77" s="20" t="s">
        <v>544</v>
      </c>
      <c r="H77" s="20" t="s">
        <v>2433</v>
      </c>
      <c r="I77" s="20" t="s">
        <v>2381</v>
      </c>
      <c r="J77" s="56">
        <v>561.88</v>
      </c>
      <c r="K77" s="59">
        <v>404.79</v>
      </c>
      <c r="L77" s="59">
        <v>157.08</v>
      </c>
      <c r="M77" s="59"/>
      <c r="N77" s="59">
        <f t="shared" si="9"/>
        <v>0.00999999999996248</v>
      </c>
      <c r="O77" s="16" t="s">
        <v>542</v>
      </c>
      <c r="P77" s="71" t="s">
        <v>2284</v>
      </c>
      <c r="Q77" s="107" t="s">
        <v>546</v>
      </c>
      <c r="R77" s="108" t="s">
        <v>2285</v>
      </c>
      <c r="S77" t="str">
        <f>VLOOKUP(D77:D212,Sheet2!C75:E444,3,FALSE)</f>
        <v>4.35</v>
      </c>
      <c r="T77">
        <f t="shared" si="10"/>
        <v>6.04166666666667</v>
      </c>
      <c r="U77">
        <v>93</v>
      </c>
      <c r="V77">
        <f t="shared" si="11"/>
        <v>561.875</v>
      </c>
      <c r="W77">
        <f t="shared" si="12"/>
        <v>561.88</v>
      </c>
      <c r="Z77" s="79" t="s">
        <v>2184</v>
      </c>
      <c r="AA77" s="79" t="s">
        <v>2185</v>
      </c>
      <c r="AD77">
        <v>0</v>
      </c>
      <c r="AE77" t="s">
        <v>2184</v>
      </c>
      <c r="AF77" t="s">
        <v>2373</v>
      </c>
      <c r="AG77" t="s">
        <v>2374</v>
      </c>
    </row>
    <row r="78" ht="22.5" spans="1:33">
      <c r="A78" s="8">
        <v>74</v>
      </c>
      <c r="B78" s="9" t="str">
        <f>VLOOKUP(D78:D213,Sheet2!C:D,2,0)</f>
        <v>31014650115810197</v>
      </c>
      <c r="C78" s="16" t="s">
        <v>375</v>
      </c>
      <c r="D78" s="167" t="s">
        <v>376</v>
      </c>
      <c r="E78" s="18" t="s">
        <v>53</v>
      </c>
      <c r="F78" s="19">
        <v>0</v>
      </c>
      <c r="G78" s="20" t="s">
        <v>356</v>
      </c>
      <c r="H78" s="20" t="s">
        <v>2378</v>
      </c>
      <c r="I78" s="14" t="s">
        <v>2377</v>
      </c>
      <c r="J78" s="60">
        <v>362.84</v>
      </c>
      <c r="K78" s="61">
        <v>362.84</v>
      </c>
      <c r="L78" s="61"/>
      <c r="M78" s="61"/>
      <c r="N78" s="59">
        <f t="shared" si="9"/>
        <v>0</v>
      </c>
      <c r="O78" s="16" t="s">
        <v>375</v>
      </c>
      <c r="P78" s="168" t="s">
        <v>2286</v>
      </c>
      <c r="Q78" s="107" t="s">
        <v>379</v>
      </c>
      <c r="R78" s="108"/>
      <c r="S78" s="109" t="s">
        <v>114</v>
      </c>
      <c r="T78">
        <f t="shared" si="10"/>
        <v>0</v>
      </c>
      <c r="U78">
        <v>93</v>
      </c>
      <c r="V78">
        <f t="shared" si="11"/>
        <v>0</v>
      </c>
      <c r="W78">
        <f t="shared" si="12"/>
        <v>0</v>
      </c>
      <c r="Z78" s="79" t="s">
        <v>2184</v>
      </c>
      <c r="AA78" s="79" t="s">
        <v>2185</v>
      </c>
      <c r="AD78">
        <v>0</v>
      </c>
      <c r="AE78" t="s">
        <v>2184</v>
      </c>
      <c r="AF78" t="s">
        <v>2373</v>
      </c>
      <c r="AG78" t="s">
        <v>2374</v>
      </c>
    </row>
    <row r="79" ht="22.5" spans="1:33">
      <c r="A79" s="8">
        <v>75</v>
      </c>
      <c r="B79" s="9" t="str">
        <f>VLOOKUP(D79:D214,Sheet2!C:D,2,0)</f>
        <v>31014650164016615</v>
      </c>
      <c r="C79" s="10" t="s">
        <v>1081</v>
      </c>
      <c r="D79" s="165" t="s">
        <v>1082</v>
      </c>
      <c r="E79" s="12" t="s">
        <v>56</v>
      </c>
      <c r="F79" s="13">
        <v>50000</v>
      </c>
      <c r="G79" s="20" t="s">
        <v>2382</v>
      </c>
      <c r="H79" s="20" t="s">
        <v>2383</v>
      </c>
      <c r="I79" s="20" t="s">
        <v>2381</v>
      </c>
      <c r="J79" s="56">
        <v>561.88</v>
      </c>
      <c r="K79" s="59">
        <v>471.25</v>
      </c>
      <c r="L79" s="59">
        <v>90.63</v>
      </c>
      <c r="M79" s="59"/>
      <c r="N79" s="59">
        <f t="shared" si="9"/>
        <v>0</v>
      </c>
      <c r="O79" s="10" t="s">
        <v>1081</v>
      </c>
      <c r="P79" s="71" t="s">
        <v>2287</v>
      </c>
      <c r="Q79" s="107" t="s">
        <v>1085</v>
      </c>
      <c r="R79" s="108"/>
      <c r="S79" t="str">
        <f>VLOOKUP(D79:D214,Sheet2!C77:E446,3,FALSE)</f>
        <v>4.35</v>
      </c>
      <c r="T79">
        <f t="shared" si="10"/>
        <v>6.04166666666667</v>
      </c>
      <c r="U79">
        <v>93</v>
      </c>
      <c r="V79">
        <f t="shared" si="11"/>
        <v>561.875</v>
      </c>
      <c r="W79">
        <f t="shared" si="12"/>
        <v>561.88</v>
      </c>
      <c r="Z79" s="79" t="s">
        <v>2184</v>
      </c>
      <c r="AA79" s="79" t="s">
        <v>2185</v>
      </c>
      <c r="AD79">
        <v>0</v>
      </c>
      <c r="AE79" t="s">
        <v>2184</v>
      </c>
      <c r="AF79" t="s">
        <v>2373</v>
      </c>
      <c r="AG79" t="s">
        <v>2374</v>
      </c>
    </row>
    <row r="80" ht="22.5" spans="1:33">
      <c r="A80" s="8">
        <v>76</v>
      </c>
      <c r="B80" s="9" t="str">
        <f>VLOOKUP(D80:D215,Sheet2!C:D,2,0)</f>
        <v>31014650178090309</v>
      </c>
      <c r="C80" s="10" t="s">
        <v>52</v>
      </c>
      <c r="D80" s="10" t="s">
        <v>1431</v>
      </c>
      <c r="E80" s="12" t="s">
        <v>53</v>
      </c>
      <c r="F80" s="13">
        <v>50000</v>
      </c>
      <c r="G80" s="20" t="s">
        <v>1435</v>
      </c>
      <c r="H80" s="20" t="s">
        <v>2434</v>
      </c>
      <c r="I80" s="20" t="s">
        <v>2381</v>
      </c>
      <c r="J80" s="56">
        <v>561.88</v>
      </c>
      <c r="K80" s="59">
        <v>120.83</v>
      </c>
      <c r="L80" s="59"/>
      <c r="M80" s="59"/>
      <c r="N80" s="59">
        <f t="shared" si="9"/>
        <v>441.05</v>
      </c>
      <c r="O80" s="10" t="s">
        <v>52</v>
      </c>
      <c r="P80" s="168" t="s">
        <v>2288</v>
      </c>
      <c r="Q80" s="107" t="s">
        <v>1434</v>
      </c>
      <c r="R80" s="108"/>
      <c r="S80" t="str">
        <f>VLOOKUP(D80:D215,Sheet2!C78:E447,3,FALSE)</f>
        <v>4.35</v>
      </c>
      <c r="T80">
        <f t="shared" si="10"/>
        <v>6.04166666666667</v>
      </c>
      <c r="U80">
        <v>93</v>
      </c>
      <c r="V80">
        <f t="shared" si="11"/>
        <v>561.875</v>
      </c>
      <c r="W80">
        <f t="shared" si="12"/>
        <v>561.88</v>
      </c>
      <c r="Z80" s="79" t="s">
        <v>2184</v>
      </c>
      <c r="AA80" s="79" t="s">
        <v>2185</v>
      </c>
      <c r="AD80">
        <v>0</v>
      </c>
      <c r="AE80" t="s">
        <v>2184</v>
      </c>
      <c r="AF80" t="s">
        <v>2373</v>
      </c>
      <c r="AG80" t="s">
        <v>2374</v>
      </c>
    </row>
    <row r="81" ht="22.5" spans="1:33">
      <c r="A81" s="8">
        <v>77</v>
      </c>
      <c r="B81" s="9" t="str">
        <f>VLOOKUP(D81:D216,Sheet2!C:D,2,0)</f>
        <v>31014650179266885</v>
      </c>
      <c r="C81" s="10" t="s">
        <v>1444</v>
      </c>
      <c r="D81" s="10" t="s">
        <v>1445</v>
      </c>
      <c r="E81" s="12" t="s">
        <v>53</v>
      </c>
      <c r="F81" s="13">
        <v>50000</v>
      </c>
      <c r="G81" s="20" t="s">
        <v>1449</v>
      </c>
      <c r="H81" s="20" t="s">
        <v>2435</v>
      </c>
      <c r="I81" s="20" t="s">
        <v>2381</v>
      </c>
      <c r="J81" s="56">
        <v>561.88</v>
      </c>
      <c r="K81" s="59">
        <v>501.46</v>
      </c>
      <c r="L81" s="59">
        <v>60.42</v>
      </c>
      <c r="M81" s="59"/>
      <c r="N81" s="59">
        <f t="shared" si="9"/>
        <v>0</v>
      </c>
      <c r="O81" s="10" t="s">
        <v>1444</v>
      </c>
      <c r="P81" s="71" t="s">
        <v>2289</v>
      </c>
      <c r="Q81" s="107" t="s">
        <v>1448</v>
      </c>
      <c r="R81" s="108"/>
      <c r="S81" t="str">
        <f>VLOOKUP(D81:D216,Sheet2!C79:E448,3,FALSE)</f>
        <v>4.35</v>
      </c>
      <c r="T81">
        <f t="shared" si="10"/>
        <v>6.04166666666667</v>
      </c>
      <c r="U81">
        <v>93</v>
      </c>
      <c r="V81">
        <f t="shared" si="11"/>
        <v>561.875</v>
      </c>
      <c r="W81">
        <f t="shared" si="12"/>
        <v>561.88</v>
      </c>
      <c r="Z81" s="79" t="s">
        <v>2184</v>
      </c>
      <c r="AA81" s="79" t="s">
        <v>2185</v>
      </c>
      <c r="AD81">
        <v>0</v>
      </c>
      <c r="AE81" t="s">
        <v>2184</v>
      </c>
      <c r="AF81" t="s">
        <v>2373</v>
      </c>
      <c r="AG81" t="s">
        <v>2374</v>
      </c>
    </row>
    <row r="82" ht="22.5" spans="1:33">
      <c r="A82" s="8">
        <v>78</v>
      </c>
      <c r="B82" s="9" t="str">
        <f>VLOOKUP(D82:D217,Sheet2!C:D,2,0)</f>
        <v>31014650182289456</v>
      </c>
      <c r="C82" s="10" t="s">
        <v>48</v>
      </c>
      <c r="D82" s="10" t="s">
        <v>1498</v>
      </c>
      <c r="E82" s="12" t="s">
        <v>53</v>
      </c>
      <c r="F82" s="13">
        <v>50000</v>
      </c>
      <c r="G82" s="20" t="s">
        <v>1496</v>
      </c>
      <c r="H82" s="20" t="s">
        <v>2436</v>
      </c>
      <c r="I82" s="20" t="s">
        <v>2381</v>
      </c>
      <c r="J82" s="56">
        <v>561.88</v>
      </c>
      <c r="K82" s="59">
        <v>90.63</v>
      </c>
      <c r="L82" s="59"/>
      <c r="M82" s="59"/>
      <c r="N82" s="59">
        <f t="shared" si="9"/>
        <v>471.25</v>
      </c>
      <c r="O82" s="10" t="s">
        <v>48</v>
      </c>
      <c r="P82" s="170" t="s">
        <v>2290</v>
      </c>
      <c r="Q82" s="107" t="s">
        <v>1499</v>
      </c>
      <c r="R82" s="108"/>
      <c r="S82" t="str">
        <f>VLOOKUP(D82:D217,Sheet2!C80:E449,3,FALSE)</f>
        <v>4.35</v>
      </c>
      <c r="T82">
        <f t="shared" si="10"/>
        <v>6.04166666666667</v>
      </c>
      <c r="U82">
        <v>93</v>
      </c>
      <c r="V82">
        <f t="shared" si="11"/>
        <v>561.875</v>
      </c>
      <c r="W82">
        <f t="shared" si="12"/>
        <v>561.88</v>
      </c>
      <c r="Z82" s="79" t="s">
        <v>2184</v>
      </c>
      <c r="AA82" s="79" t="s">
        <v>2185</v>
      </c>
      <c r="AD82">
        <v>0</v>
      </c>
      <c r="AE82" t="s">
        <v>2184</v>
      </c>
      <c r="AF82" t="s">
        <v>2373</v>
      </c>
      <c r="AG82" t="s">
        <v>2374</v>
      </c>
    </row>
    <row r="83" ht="22.5" spans="1:33">
      <c r="A83" s="8">
        <v>79</v>
      </c>
      <c r="B83" s="9" t="str">
        <f>VLOOKUP(D83:D218,Sheet2!C:D,2,0)</f>
        <v>31014650182315669</v>
      </c>
      <c r="C83" s="10" t="s">
        <v>1489</v>
      </c>
      <c r="D83" s="165" t="s">
        <v>1490</v>
      </c>
      <c r="E83" s="12" t="s">
        <v>53</v>
      </c>
      <c r="F83" s="13">
        <v>50000</v>
      </c>
      <c r="G83" s="20" t="s">
        <v>1496</v>
      </c>
      <c r="H83" s="20" t="s">
        <v>2436</v>
      </c>
      <c r="I83" s="20" t="s">
        <v>2381</v>
      </c>
      <c r="J83" s="56">
        <v>561.88</v>
      </c>
      <c r="K83" s="59">
        <v>422.64</v>
      </c>
      <c r="L83" s="59">
        <v>90.63</v>
      </c>
      <c r="M83" s="59"/>
      <c r="N83" s="59">
        <f t="shared" si="9"/>
        <v>48.61</v>
      </c>
      <c r="O83" s="10" t="s">
        <v>1489</v>
      </c>
      <c r="P83" s="170" t="s">
        <v>2291</v>
      </c>
      <c r="Q83" s="107" t="s">
        <v>1495</v>
      </c>
      <c r="R83" s="108"/>
      <c r="S83" t="str">
        <f>VLOOKUP(D83:D218,Sheet2!C81:E450,3,FALSE)</f>
        <v>4.35</v>
      </c>
      <c r="T83">
        <f t="shared" si="10"/>
        <v>6.04166666666667</v>
      </c>
      <c r="U83">
        <v>93</v>
      </c>
      <c r="V83">
        <f t="shared" si="11"/>
        <v>561.875</v>
      </c>
      <c r="W83">
        <f t="shared" si="12"/>
        <v>561.88</v>
      </c>
      <c r="Z83" s="79" t="s">
        <v>2184</v>
      </c>
      <c r="AA83" s="79" t="s">
        <v>2185</v>
      </c>
      <c r="AD83">
        <v>0</v>
      </c>
      <c r="AE83" t="s">
        <v>2184</v>
      </c>
      <c r="AF83" t="s">
        <v>2373</v>
      </c>
      <c r="AG83" t="s">
        <v>2374</v>
      </c>
    </row>
    <row r="84" ht="22.5" spans="1:33">
      <c r="A84" s="8">
        <v>80</v>
      </c>
      <c r="B84" s="29" t="str">
        <f>VLOOKUP(D84:D219,Sheet2!C:D,2,0)</f>
        <v>31014650356580325</v>
      </c>
      <c r="C84" s="30" t="s">
        <v>2043</v>
      </c>
      <c r="D84" s="31" t="s">
        <v>2044</v>
      </c>
      <c r="E84" s="81" t="s">
        <v>53</v>
      </c>
      <c r="F84" s="32">
        <v>50000</v>
      </c>
      <c r="G84" s="33" t="s">
        <v>2015</v>
      </c>
      <c r="H84" s="34" t="s">
        <v>2016</v>
      </c>
      <c r="I84" s="32" t="s">
        <v>2381</v>
      </c>
      <c r="J84" s="67">
        <v>344.44</v>
      </c>
      <c r="K84" s="68"/>
      <c r="L84" s="68"/>
      <c r="M84" s="68"/>
      <c r="N84" s="68">
        <v>0</v>
      </c>
      <c r="O84" s="30" t="s">
        <v>2043</v>
      </c>
      <c r="P84" s="110"/>
      <c r="Q84" s="111"/>
      <c r="R84" s="112"/>
      <c r="S84" s="79" t="str">
        <f>VLOOKUP(D84:D219,Sheet2!C82:E451,3,FALSE)</f>
        <v>4</v>
      </c>
      <c r="T84" s="79">
        <f t="shared" si="10"/>
        <v>5.55555555555556</v>
      </c>
      <c r="U84" s="79">
        <v>93</v>
      </c>
      <c r="V84" s="79">
        <f t="shared" si="11"/>
        <v>516.666666666667</v>
      </c>
      <c r="W84" s="79">
        <f t="shared" si="12"/>
        <v>516.67</v>
      </c>
      <c r="X84" s="79">
        <f>I84-G84</f>
        <v>62</v>
      </c>
      <c r="Y84" s="79">
        <f>T84*X84</f>
        <v>344.444444444444</v>
      </c>
      <c r="Z84" s="79" t="s">
        <v>2184</v>
      </c>
      <c r="AA84" s="79" t="s">
        <v>2185</v>
      </c>
      <c r="AB84" s="79">
        <f>ROUND(Y84:Y195,2)</f>
        <v>344.44</v>
      </c>
      <c r="AC84" s="79">
        <f>J84-AB84</f>
        <v>0</v>
      </c>
      <c r="AD84" s="79">
        <f>U84-X84</f>
        <v>31</v>
      </c>
      <c r="AE84" t="s">
        <v>2392</v>
      </c>
      <c r="AF84" t="s">
        <v>2393</v>
      </c>
      <c r="AG84" t="s">
        <v>2394</v>
      </c>
    </row>
    <row r="85" ht="22.5" spans="1:33">
      <c r="A85" s="8">
        <v>81</v>
      </c>
      <c r="B85" s="29" t="str">
        <f>VLOOKUP(D85:D220,Sheet2!C:D,2,0)</f>
        <v>31014650356580926</v>
      </c>
      <c r="C85" s="30" t="s">
        <v>2030</v>
      </c>
      <c r="D85" s="31" t="s">
        <v>2031</v>
      </c>
      <c r="E85" s="81" t="s">
        <v>53</v>
      </c>
      <c r="F85" s="32">
        <v>50000</v>
      </c>
      <c r="G85" s="33" t="s">
        <v>2015</v>
      </c>
      <c r="H85" s="34" t="s">
        <v>2016</v>
      </c>
      <c r="I85" s="32" t="s">
        <v>2381</v>
      </c>
      <c r="J85" s="67">
        <v>344.44</v>
      </c>
      <c r="K85" s="68"/>
      <c r="L85" s="68"/>
      <c r="M85" s="68"/>
      <c r="N85" s="68">
        <v>0</v>
      </c>
      <c r="O85" s="30" t="s">
        <v>2030</v>
      </c>
      <c r="P85" s="110"/>
      <c r="Q85" s="111"/>
      <c r="R85" s="112"/>
      <c r="S85" s="79" t="str">
        <f>VLOOKUP(D85:D220,Sheet2!C83:E452,3,FALSE)</f>
        <v>4</v>
      </c>
      <c r="T85" s="79">
        <f t="shared" si="10"/>
        <v>5.55555555555556</v>
      </c>
      <c r="U85" s="79">
        <v>93</v>
      </c>
      <c r="V85" s="79">
        <f t="shared" si="11"/>
        <v>516.666666666667</v>
      </c>
      <c r="W85" s="79">
        <f t="shared" si="12"/>
        <v>516.67</v>
      </c>
      <c r="X85" s="79">
        <f>I85-G85</f>
        <v>62</v>
      </c>
      <c r="Y85" s="79">
        <f>T85*X85</f>
        <v>344.444444444444</v>
      </c>
      <c r="Z85" s="79" t="s">
        <v>2184</v>
      </c>
      <c r="AA85" s="79" t="s">
        <v>2185</v>
      </c>
      <c r="AB85" s="79">
        <f>ROUND(Y85:Y196,2)</f>
        <v>344.44</v>
      </c>
      <c r="AC85" s="79">
        <f>J85-AB85</f>
        <v>0</v>
      </c>
      <c r="AD85" s="79">
        <f>U85-X85</f>
        <v>31</v>
      </c>
      <c r="AE85" t="s">
        <v>2392</v>
      </c>
      <c r="AF85" t="s">
        <v>2393</v>
      </c>
      <c r="AG85" t="s">
        <v>2394</v>
      </c>
    </row>
    <row r="86" ht="22.5" spans="1:33">
      <c r="A86" s="8">
        <v>82</v>
      </c>
      <c r="B86" s="9" t="str">
        <f>VLOOKUP(D86:D221,Sheet2!C:D,2,0)</f>
        <v>31014650115681035</v>
      </c>
      <c r="C86" s="16" t="s">
        <v>251</v>
      </c>
      <c r="D86" s="16" t="s">
        <v>252</v>
      </c>
      <c r="E86" s="18" t="s">
        <v>1983</v>
      </c>
      <c r="F86" s="19">
        <v>0</v>
      </c>
      <c r="G86" s="20" t="s">
        <v>184</v>
      </c>
      <c r="H86" s="20" t="s">
        <v>2376</v>
      </c>
      <c r="I86" s="14" t="s">
        <v>2377</v>
      </c>
      <c r="J86" s="60">
        <v>362.84</v>
      </c>
      <c r="K86" s="61">
        <v>0</v>
      </c>
      <c r="L86" s="61"/>
      <c r="M86" s="61"/>
      <c r="N86" s="59">
        <f t="shared" si="9"/>
        <v>362.84</v>
      </c>
      <c r="O86" s="16" t="s">
        <v>251</v>
      </c>
      <c r="P86" s="168" t="s">
        <v>2294</v>
      </c>
      <c r="Q86" s="113" t="s">
        <v>255</v>
      </c>
      <c r="R86" s="108" t="s">
        <v>2295</v>
      </c>
      <c r="S86" t="e">
        <f>VLOOKUP(D86:D221,Sheet2!C84:E453,3,FALSE)</f>
        <v>#N/A</v>
      </c>
      <c r="T86" t="e">
        <f t="shared" si="10"/>
        <v>#N/A</v>
      </c>
      <c r="U86">
        <v>93</v>
      </c>
      <c r="V86" t="e">
        <f t="shared" si="11"/>
        <v>#N/A</v>
      </c>
      <c r="W86" t="e">
        <f t="shared" si="12"/>
        <v>#N/A</v>
      </c>
      <c r="Z86" s="79" t="s">
        <v>2184</v>
      </c>
      <c r="AA86" s="79" t="s">
        <v>2185</v>
      </c>
      <c r="AD86">
        <v>0</v>
      </c>
      <c r="AE86" t="s">
        <v>2184</v>
      </c>
      <c r="AF86" t="s">
        <v>2373</v>
      </c>
      <c r="AG86" t="s">
        <v>2374</v>
      </c>
    </row>
    <row r="87" ht="22.5" spans="1:33">
      <c r="A87" s="8">
        <v>83</v>
      </c>
      <c r="B87" s="9" t="str">
        <f>VLOOKUP(D87:D222,Sheet2!C:D,2,0)</f>
        <v>31014650115694747</v>
      </c>
      <c r="C87" s="16" t="s">
        <v>279</v>
      </c>
      <c r="D87" s="16" t="s">
        <v>280</v>
      </c>
      <c r="E87" s="18" t="s">
        <v>1983</v>
      </c>
      <c r="F87" s="19">
        <v>0</v>
      </c>
      <c r="G87" s="20" t="s">
        <v>184</v>
      </c>
      <c r="H87" s="20" t="s">
        <v>2376</v>
      </c>
      <c r="I87" s="14" t="s">
        <v>2377</v>
      </c>
      <c r="J87" s="60">
        <v>362.84</v>
      </c>
      <c r="K87" s="61">
        <v>0</v>
      </c>
      <c r="L87" s="61"/>
      <c r="M87" s="61"/>
      <c r="N87" s="59">
        <f t="shared" si="9"/>
        <v>362.84</v>
      </c>
      <c r="O87" s="16" t="s">
        <v>279</v>
      </c>
      <c r="P87" s="168" t="s">
        <v>2296</v>
      </c>
      <c r="Q87" s="113" t="s">
        <v>283</v>
      </c>
      <c r="R87" s="108"/>
      <c r="S87" t="e">
        <f>VLOOKUP(D87:D222,Sheet2!C85:E454,3,FALSE)</f>
        <v>#N/A</v>
      </c>
      <c r="T87" t="e">
        <f t="shared" si="10"/>
        <v>#N/A</v>
      </c>
      <c r="U87">
        <v>93</v>
      </c>
      <c r="V87" t="e">
        <f t="shared" si="11"/>
        <v>#N/A</v>
      </c>
      <c r="W87" t="e">
        <f t="shared" si="12"/>
        <v>#N/A</v>
      </c>
      <c r="Z87" s="79" t="s">
        <v>2184</v>
      </c>
      <c r="AA87" s="79" t="s">
        <v>2185</v>
      </c>
      <c r="AD87">
        <v>0</v>
      </c>
      <c r="AE87" t="s">
        <v>2184</v>
      </c>
      <c r="AF87" t="s">
        <v>2373</v>
      </c>
      <c r="AG87" t="s">
        <v>2374</v>
      </c>
    </row>
    <row r="88" ht="22.5" spans="1:33">
      <c r="A88" s="8">
        <v>84</v>
      </c>
      <c r="B88" s="9" t="str">
        <f>VLOOKUP(D88:D223,Sheet2!C:D,2,0)</f>
        <v>31014650062891378</v>
      </c>
      <c r="C88" s="16" t="s">
        <v>516</v>
      </c>
      <c r="D88" s="167" t="s">
        <v>517</v>
      </c>
      <c r="E88" s="18" t="s">
        <v>61</v>
      </c>
      <c r="F88" s="19">
        <v>0</v>
      </c>
      <c r="G88" s="20" t="s">
        <v>519</v>
      </c>
      <c r="H88" s="20" t="s">
        <v>2437</v>
      </c>
      <c r="I88" s="20" t="s">
        <v>2438</v>
      </c>
      <c r="J88" s="60">
        <v>410.84</v>
      </c>
      <c r="K88" s="61">
        <v>0</v>
      </c>
      <c r="L88" s="61"/>
      <c r="M88" s="61"/>
      <c r="N88" s="59">
        <f t="shared" si="9"/>
        <v>410.84</v>
      </c>
      <c r="O88" s="16" t="s">
        <v>516</v>
      </c>
      <c r="P88" s="168" t="s">
        <v>2298</v>
      </c>
      <c r="Q88" s="113" t="s">
        <v>523</v>
      </c>
      <c r="R88" s="108"/>
      <c r="S88">
        <v>4.35</v>
      </c>
      <c r="T88">
        <f t="shared" si="10"/>
        <v>0</v>
      </c>
      <c r="U88">
        <v>68</v>
      </c>
      <c r="V88">
        <f t="shared" si="11"/>
        <v>0</v>
      </c>
      <c r="W88">
        <f t="shared" si="12"/>
        <v>0</v>
      </c>
      <c r="Z88" s="79" t="s">
        <v>2184</v>
      </c>
      <c r="AA88" s="79" t="s">
        <v>2185</v>
      </c>
      <c r="AD88">
        <v>0</v>
      </c>
      <c r="AE88" t="s">
        <v>2184</v>
      </c>
      <c r="AF88" t="s">
        <v>2373</v>
      </c>
      <c r="AG88" t="s">
        <v>2374</v>
      </c>
    </row>
    <row r="89" ht="22.5" spans="1:33">
      <c r="A89" s="8">
        <v>85</v>
      </c>
      <c r="B89" s="9" t="str">
        <f>VLOOKUP(D89:D224,Sheet2!C:D,2,0)</f>
        <v>31014650115741596</v>
      </c>
      <c r="C89" s="16" t="s">
        <v>192</v>
      </c>
      <c r="D89" s="16" t="s">
        <v>193</v>
      </c>
      <c r="E89" s="18" t="s">
        <v>61</v>
      </c>
      <c r="F89" s="19">
        <v>0</v>
      </c>
      <c r="G89" s="20" t="s">
        <v>184</v>
      </c>
      <c r="H89" s="20" t="s">
        <v>2376</v>
      </c>
      <c r="I89" s="14" t="s">
        <v>2377</v>
      </c>
      <c r="J89" s="60">
        <v>362.84</v>
      </c>
      <c r="K89" s="61">
        <v>0</v>
      </c>
      <c r="L89" s="61"/>
      <c r="M89" s="61"/>
      <c r="N89" s="59">
        <f t="shared" si="9"/>
        <v>362.84</v>
      </c>
      <c r="O89" s="16" t="s">
        <v>192</v>
      </c>
      <c r="P89" s="168" t="s">
        <v>2300</v>
      </c>
      <c r="Q89" s="113" t="s">
        <v>196</v>
      </c>
      <c r="R89" s="108"/>
      <c r="S89" t="e">
        <f>VLOOKUP(D89:D224,Sheet2!C87:E456,3,FALSE)</f>
        <v>#N/A</v>
      </c>
      <c r="T89" t="e">
        <f t="shared" si="10"/>
        <v>#N/A</v>
      </c>
      <c r="U89">
        <v>93</v>
      </c>
      <c r="V89" t="e">
        <f t="shared" si="11"/>
        <v>#N/A</v>
      </c>
      <c r="W89" t="e">
        <f t="shared" si="12"/>
        <v>#N/A</v>
      </c>
      <c r="Z89" s="79" t="s">
        <v>2184</v>
      </c>
      <c r="AA89" s="79" t="s">
        <v>2185</v>
      </c>
      <c r="AD89">
        <v>0</v>
      </c>
      <c r="AE89" t="s">
        <v>2184</v>
      </c>
      <c r="AF89" t="s">
        <v>2373</v>
      </c>
      <c r="AG89" t="s">
        <v>2374</v>
      </c>
    </row>
    <row r="90" ht="22.5" spans="1:33">
      <c r="A90" s="8">
        <v>86</v>
      </c>
      <c r="B90" s="9" t="str">
        <f>VLOOKUP(D90:D225,Sheet2!C:D,2,0)</f>
        <v>31014650115725697</v>
      </c>
      <c r="C90" s="16" t="s">
        <v>460</v>
      </c>
      <c r="D90" s="16" t="s">
        <v>461</v>
      </c>
      <c r="E90" s="18" t="s">
        <v>61</v>
      </c>
      <c r="F90" s="19">
        <v>0</v>
      </c>
      <c r="G90" s="20" t="s">
        <v>184</v>
      </c>
      <c r="H90" s="20" t="s">
        <v>2378</v>
      </c>
      <c r="I90" s="14" t="s">
        <v>2377</v>
      </c>
      <c r="J90" s="60">
        <v>362.84</v>
      </c>
      <c r="K90" s="61">
        <v>0</v>
      </c>
      <c r="L90" s="61"/>
      <c r="M90" s="61"/>
      <c r="N90" s="59">
        <f t="shared" si="9"/>
        <v>362.84</v>
      </c>
      <c r="O90" s="16" t="s">
        <v>460</v>
      </c>
      <c r="P90" s="168" t="s">
        <v>2302</v>
      </c>
      <c r="Q90" s="113" t="s">
        <v>464</v>
      </c>
      <c r="R90" s="108"/>
      <c r="S90" t="e">
        <f>VLOOKUP(D90:D225,Sheet2!C88:E457,3,FALSE)</f>
        <v>#N/A</v>
      </c>
      <c r="T90" t="e">
        <f t="shared" si="10"/>
        <v>#N/A</v>
      </c>
      <c r="U90">
        <v>93</v>
      </c>
      <c r="V90" t="e">
        <f t="shared" si="11"/>
        <v>#N/A</v>
      </c>
      <c r="W90" t="e">
        <f t="shared" si="12"/>
        <v>#N/A</v>
      </c>
      <c r="Z90" s="79" t="s">
        <v>2184</v>
      </c>
      <c r="AA90" s="79" t="s">
        <v>2185</v>
      </c>
      <c r="AD90">
        <v>0</v>
      </c>
      <c r="AE90" t="s">
        <v>2184</v>
      </c>
      <c r="AF90" t="s">
        <v>2373</v>
      </c>
      <c r="AG90" t="s">
        <v>2374</v>
      </c>
    </row>
    <row r="91" ht="22.5" spans="1:33">
      <c r="A91" s="8">
        <v>87</v>
      </c>
      <c r="B91" s="9" t="str">
        <f>VLOOKUP(D91:D226,Sheet2!C:D,2,0)</f>
        <v>31014650115836502</v>
      </c>
      <c r="C91" s="16" t="s">
        <v>369</v>
      </c>
      <c r="D91" s="16" t="s">
        <v>370</v>
      </c>
      <c r="E91" s="18" t="s">
        <v>61</v>
      </c>
      <c r="F91" s="19">
        <v>0</v>
      </c>
      <c r="G91" s="20" t="s">
        <v>356</v>
      </c>
      <c r="H91" s="20" t="s">
        <v>2378</v>
      </c>
      <c r="I91" s="14" t="s">
        <v>2377</v>
      </c>
      <c r="J91" s="60">
        <v>362.84</v>
      </c>
      <c r="K91" s="61">
        <v>0</v>
      </c>
      <c r="L91" s="61"/>
      <c r="M91" s="61"/>
      <c r="N91" s="59">
        <f t="shared" si="9"/>
        <v>362.84</v>
      </c>
      <c r="O91" s="16" t="s">
        <v>369</v>
      </c>
      <c r="P91" s="168" t="s">
        <v>2304</v>
      </c>
      <c r="Q91" s="113" t="s">
        <v>373</v>
      </c>
      <c r="R91" s="108"/>
      <c r="S91" t="e">
        <f>VLOOKUP(D91:D226,Sheet2!C89:E458,3,FALSE)</f>
        <v>#N/A</v>
      </c>
      <c r="T91" t="e">
        <f t="shared" si="10"/>
        <v>#N/A</v>
      </c>
      <c r="U91">
        <v>93</v>
      </c>
      <c r="V91" t="e">
        <f t="shared" si="11"/>
        <v>#N/A</v>
      </c>
      <c r="W91" t="e">
        <f t="shared" si="12"/>
        <v>#N/A</v>
      </c>
      <c r="Z91" s="79" t="s">
        <v>2184</v>
      </c>
      <c r="AA91" s="79" t="s">
        <v>2185</v>
      </c>
      <c r="AD91">
        <v>0</v>
      </c>
      <c r="AE91" t="s">
        <v>2184</v>
      </c>
      <c r="AF91" t="s">
        <v>2373</v>
      </c>
      <c r="AG91" t="s">
        <v>2374</v>
      </c>
    </row>
    <row r="92" ht="22.5" spans="1:33">
      <c r="A92" s="8">
        <v>88</v>
      </c>
      <c r="B92" s="9" t="str">
        <f>VLOOKUP(D92:D227,Sheet2!C:D,2,0)</f>
        <v>31014650136677125</v>
      </c>
      <c r="C92" s="10" t="s">
        <v>640</v>
      </c>
      <c r="D92" s="10" t="s">
        <v>641</v>
      </c>
      <c r="E92" s="12" t="s">
        <v>61</v>
      </c>
      <c r="F92" s="13">
        <v>50000</v>
      </c>
      <c r="G92" s="20" t="s">
        <v>2439</v>
      </c>
      <c r="H92" s="20" t="s">
        <v>643</v>
      </c>
      <c r="I92" s="20" t="s">
        <v>2381</v>
      </c>
      <c r="J92" s="56">
        <v>561.88</v>
      </c>
      <c r="K92" s="59">
        <v>54.38</v>
      </c>
      <c r="L92" s="59"/>
      <c r="M92" s="59"/>
      <c r="N92" s="59">
        <f t="shared" si="9"/>
        <v>507.5</v>
      </c>
      <c r="O92" s="10" t="s">
        <v>640</v>
      </c>
      <c r="P92" s="71" t="s">
        <v>2306</v>
      </c>
      <c r="Q92" s="113" t="s">
        <v>646</v>
      </c>
      <c r="R92" s="108"/>
      <c r="S92" t="str">
        <f>VLOOKUP(D92:D227,Sheet2!C90:E459,3,FALSE)</f>
        <v>4.35</v>
      </c>
      <c r="T92">
        <f t="shared" si="10"/>
        <v>6.04166666666667</v>
      </c>
      <c r="U92">
        <v>93</v>
      </c>
      <c r="V92">
        <f t="shared" si="11"/>
        <v>561.875</v>
      </c>
      <c r="W92">
        <f t="shared" si="12"/>
        <v>561.88</v>
      </c>
      <c r="Z92" s="79" t="s">
        <v>2184</v>
      </c>
      <c r="AA92" s="79" t="s">
        <v>2185</v>
      </c>
      <c r="AD92">
        <v>0</v>
      </c>
      <c r="AE92" t="s">
        <v>2184</v>
      </c>
      <c r="AF92" t="s">
        <v>2373</v>
      </c>
      <c r="AG92" t="s">
        <v>2374</v>
      </c>
    </row>
    <row r="93" ht="22.5" spans="1:33">
      <c r="A93" s="8">
        <v>89</v>
      </c>
      <c r="B93" s="9" t="str">
        <f>VLOOKUP(D93:D228,Sheet2!C:D,2,0)</f>
        <v>31014650167172173</v>
      </c>
      <c r="C93" s="10" t="s">
        <v>1165</v>
      </c>
      <c r="D93" s="10" t="s">
        <v>1166</v>
      </c>
      <c r="E93" s="12" t="s">
        <v>1983</v>
      </c>
      <c r="F93" s="13">
        <v>50000</v>
      </c>
      <c r="G93" s="20" t="s">
        <v>1128</v>
      </c>
      <c r="H93" s="20" t="s">
        <v>2384</v>
      </c>
      <c r="I93" s="20" t="s">
        <v>2381</v>
      </c>
      <c r="J93" s="56">
        <v>561.88</v>
      </c>
      <c r="K93" s="59">
        <v>90.63</v>
      </c>
      <c r="L93" s="59"/>
      <c r="M93" s="59"/>
      <c r="N93" s="59">
        <f t="shared" si="9"/>
        <v>471.25</v>
      </c>
      <c r="O93" s="10" t="s">
        <v>1165</v>
      </c>
      <c r="P93" s="170" t="s">
        <v>2307</v>
      </c>
      <c r="Q93" s="113" t="s">
        <v>1167</v>
      </c>
      <c r="R93" s="108"/>
      <c r="S93" t="str">
        <f>VLOOKUP(D93:D228,Sheet2!C91:E460,3,FALSE)</f>
        <v>4.35</v>
      </c>
      <c r="T93">
        <f t="shared" si="10"/>
        <v>6.04166666666667</v>
      </c>
      <c r="U93">
        <v>93</v>
      </c>
      <c r="V93">
        <f t="shared" si="11"/>
        <v>561.875</v>
      </c>
      <c r="W93">
        <f t="shared" si="12"/>
        <v>561.88</v>
      </c>
      <c r="Z93" s="79" t="s">
        <v>2184</v>
      </c>
      <c r="AA93" s="79" t="s">
        <v>2185</v>
      </c>
      <c r="AD93">
        <v>0</v>
      </c>
      <c r="AE93" t="s">
        <v>2184</v>
      </c>
      <c r="AF93" t="s">
        <v>2373</v>
      </c>
      <c r="AG93" t="s">
        <v>2374</v>
      </c>
    </row>
    <row r="94" ht="22.5" spans="1:33">
      <c r="A94" s="8">
        <v>90</v>
      </c>
      <c r="B94" s="9" t="str">
        <f>VLOOKUP(D94:D229,Sheet2!C:D,2,0)</f>
        <v>31014650164040456</v>
      </c>
      <c r="C94" s="10" t="s">
        <v>1038</v>
      </c>
      <c r="D94" s="10" t="s">
        <v>1039</v>
      </c>
      <c r="E94" s="12" t="s">
        <v>61</v>
      </c>
      <c r="F94" s="13">
        <v>50000</v>
      </c>
      <c r="G94" s="20" t="s">
        <v>2382</v>
      </c>
      <c r="H94" s="20" t="s">
        <v>2383</v>
      </c>
      <c r="I94" s="20" t="s">
        <v>2381</v>
      </c>
      <c r="J94" s="56">
        <v>561.88</v>
      </c>
      <c r="K94" s="59">
        <v>90.63</v>
      </c>
      <c r="L94" s="59"/>
      <c r="M94" s="59"/>
      <c r="N94" s="59">
        <f t="shared" si="9"/>
        <v>471.25</v>
      </c>
      <c r="O94" s="10" t="s">
        <v>1038</v>
      </c>
      <c r="P94" s="71" t="s">
        <v>2308</v>
      </c>
      <c r="Q94" s="113" t="s">
        <v>1041</v>
      </c>
      <c r="R94" s="108"/>
      <c r="S94" t="str">
        <f>VLOOKUP(D94:D229,Sheet2!C92:E461,3,FALSE)</f>
        <v>4.35</v>
      </c>
      <c r="T94">
        <f t="shared" si="10"/>
        <v>6.04166666666667</v>
      </c>
      <c r="U94">
        <v>93</v>
      </c>
      <c r="V94">
        <f t="shared" si="11"/>
        <v>561.875</v>
      </c>
      <c r="W94">
        <f t="shared" si="12"/>
        <v>561.88</v>
      </c>
      <c r="Z94" s="79" t="s">
        <v>2184</v>
      </c>
      <c r="AA94" s="79" t="s">
        <v>2185</v>
      </c>
      <c r="AD94">
        <v>0</v>
      </c>
      <c r="AE94" t="s">
        <v>2184</v>
      </c>
      <c r="AF94" t="s">
        <v>2373</v>
      </c>
      <c r="AG94" t="s">
        <v>2374</v>
      </c>
    </row>
    <row r="95" ht="22.5" spans="1:33">
      <c r="A95" s="8">
        <v>91</v>
      </c>
      <c r="B95" s="9" t="str">
        <f>VLOOKUP(D95:D230,Sheet2!C:D,2,0)</f>
        <v>31014650167165280</v>
      </c>
      <c r="C95" s="10" t="s">
        <v>1174</v>
      </c>
      <c r="D95" s="10" t="s">
        <v>1175</v>
      </c>
      <c r="E95" s="12" t="s">
        <v>61</v>
      </c>
      <c r="F95" s="13">
        <v>50000</v>
      </c>
      <c r="G95" s="20" t="s">
        <v>1128</v>
      </c>
      <c r="H95" s="20" t="s">
        <v>2384</v>
      </c>
      <c r="I95" s="20" t="s">
        <v>2381</v>
      </c>
      <c r="J95" s="56">
        <v>561.88</v>
      </c>
      <c r="K95" s="59">
        <v>90.63</v>
      </c>
      <c r="L95" s="59"/>
      <c r="M95" s="59"/>
      <c r="N95" s="59">
        <f t="shared" si="9"/>
        <v>471.25</v>
      </c>
      <c r="O95" s="10" t="s">
        <v>1174</v>
      </c>
      <c r="P95" s="170" t="s">
        <v>2309</v>
      </c>
      <c r="Q95" s="113" t="s">
        <v>1176</v>
      </c>
      <c r="R95" s="108"/>
      <c r="S95" t="str">
        <f>VLOOKUP(D95:D230,Sheet2!C93:E462,3,FALSE)</f>
        <v>4.35</v>
      </c>
      <c r="T95">
        <f t="shared" si="10"/>
        <v>6.04166666666667</v>
      </c>
      <c r="U95">
        <v>93</v>
      </c>
      <c r="V95">
        <f t="shared" si="11"/>
        <v>561.875</v>
      </c>
      <c r="W95">
        <f t="shared" si="12"/>
        <v>561.88</v>
      </c>
      <c r="Z95" s="79" t="s">
        <v>2184</v>
      </c>
      <c r="AA95" s="79" t="s">
        <v>2185</v>
      </c>
      <c r="AD95">
        <v>0</v>
      </c>
      <c r="AE95" t="s">
        <v>2184</v>
      </c>
      <c r="AF95" t="s">
        <v>2373</v>
      </c>
      <c r="AG95" t="s">
        <v>2374</v>
      </c>
    </row>
    <row r="96" ht="22.5" spans="1:33">
      <c r="A96" s="8">
        <v>92</v>
      </c>
      <c r="B96" s="9" t="str">
        <f>VLOOKUP(D96:D231,Sheet2!C:D,2,0)</f>
        <v>31014650179164544</v>
      </c>
      <c r="C96" s="10" t="s">
        <v>60</v>
      </c>
      <c r="D96" s="10" t="s">
        <v>1451</v>
      </c>
      <c r="E96" s="12" t="s">
        <v>61</v>
      </c>
      <c r="F96" s="13">
        <v>50000</v>
      </c>
      <c r="G96" s="20" t="s">
        <v>1449</v>
      </c>
      <c r="H96" s="20" t="s">
        <v>2435</v>
      </c>
      <c r="I96" s="20" t="s">
        <v>2381</v>
      </c>
      <c r="J96" s="56">
        <v>561.88</v>
      </c>
      <c r="K96" s="59">
        <v>477.29</v>
      </c>
      <c r="L96" s="59">
        <v>84.58</v>
      </c>
      <c r="M96" s="59"/>
      <c r="N96" s="59">
        <f t="shared" si="9"/>
        <v>0.00999999999997669</v>
      </c>
      <c r="O96" s="10" t="s">
        <v>60</v>
      </c>
      <c r="P96" s="170" t="s">
        <v>2310</v>
      </c>
      <c r="Q96" s="113" t="s">
        <v>1453</v>
      </c>
      <c r="R96" s="108"/>
      <c r="S96" t="str">
        <f>VLOOKUP(D96:D231,Sheet2!C94:E463,3,FALSE)</f>
        <v>4.35</v>
      </c>
      <c r="T96">
        <f t="shared" si="10"/>
        <v>6.04166666666667</v>
      </c>
      <c r="U96">
        <v>93</v>
      </c>
      <c r="V96">
        <f t="shared" si="11"/>
        <v>561.875</v>
      </c>
      <c r="W96">
        <f t="shared" si="12"/>
        <v>561.88</v>
      </c>
      <c r="Z96" s="79" t="s">
        <v>2184</v>
      </c>
      <c r="AA96" s="79" t="s">
        <v>2185</v>
      </c>
      <c r="AD96">
        <v>0</v>
      </c>
      <c r="AE96" t="s">
        <v>2184</v>
      </c>
      <c r="AF96" t="s">
        <v>2373</v>
      </c>
      <c r="AG96" t="s">
        <v>2374</v>
      </c>
    </row>
    <row r="97" ht="22.5" spans="1:33">
      <c r="A97" s="8">
        <v>93</v>
      </c>
      <c r="B97" s="9" t="str">
        <f>VLOOKUP(D97:D232,Sheet2!C:D,2,0)</f>
        <v>31014650258144324</v>
      </c>
      <c r="C97" s="43" t="s">
        <v>1580</v>
      </c>
      <c r="D97" s="171" t="s">
        <v>1581</v>
      </c>
      <c r="E97" s="45" t="s">
        <v>1983</v>
      </c>
      <c r="F97" s="95">
        <v>50000</v>
      </c>
      <c r="G97" s="46" t="s">
        <v>1556</v>
      </c>
      <c r="H97" s="46" t="s">
        <v>2391</v>
      </c>
      <c r="I97" s="20" t="s">
        <v>2381</v>
      </c>
      <c r="J97" s="56">
        <v>561.88</v>
      </c>
      <c r="K97" s="59">
        <v>326.25</v>
      </c>
      <c r="L97" s="59">
        <v>235.63</v>
      </c>
      <c r="M97" s="59"/>
      <c r="N97" s="59">
        <f t="shared" si="9"/>
        <v>0</v>
      </c>
      <c r="O97" s="43" t="s">
        <v>1580</v>
      </c>
      <c r="P97" s="114" t="s">
        <v>2311</v>
      </c>
      <c r="Q97" s="115">
        <v>13566731643</v>
      </c>
      <c r="R97" s="108"/>
      <c r="S97" t="str">
        <f>VLOOKUP(D97:D232,Sheet2!C95:E464,3,FALSE)</f>
        <v>4.35</v>
      </c>
      <c r="T97">
        <f t="shared" si="10"/>
        <v>6.04166666666667</v>
      </c>
      <c r="U97">
        <v>93</v>
      </c>
      <c r="V97">
        <f t="shared" si="11"/>
        <v>561.875</v>
      </c>
      <c r="W97">
        <f t="shared" si="12"/>
        <v>561.88</v>
      </c>
      <c r="Z97" s="79" t="s">
        <v>2184</v>
      </c>
      <c r="AA97" s="79" t="s">
        <v>2185</v>
      </c>
      <c r="AD97">
        <v>0</v>
      </c>
      <c r="AE97" t="s">
        <v>2184</v>
      </c>
      <c r="AF97" t="s">
        <v>2373</v>
      </c>
      <c r="AG97" t="s">
        <v>2374</v>
      </c>
    </row>
    <row r="98" ht="22.5" spans="1:33">
      <c r="A98" s="8">
        <v>94</v>
      </c>
      <c r="B98" s="29" t="str">
        <f>VLOOKUP(D98:D233,Sheet2!C:D,2,0)</f>
        <v>31014650356285230</v>
      </c>
      <c r="C98" s="30" t="s">
        <v>1981</v>
      </c>
      <c r="D98" s="31" t="s">
        <v>1982</v>
      </c>
      <c r="E98" s="81" t="s">
        <v>1983</v>
      </c>
      <c r="F98" s="32">
        <v>50000</v>
      </c>
      <c r="G98" s="33" t="s">
        <v>1918</v>
      </c>
      <c r="H98" s="34" t="s">
        <v>1919</v>
      </c>
      <c r="I98" s="32" t="s">
        <v>2381</v>
      </c>
      <c r="J98" s="96">
        <v>350</v>
      </c>
      <c r="K98" s="97"/>
      <c r="L98" s="97"/>
      <c r="M98" s="97"/>
      <c r="N98" s="68">
        <v>0</v>
      </c>
      <c r="O98" s="30" t="s">
        <v>1981</v>
      </c>
      <c r="P98" s="110"/>
      <c r="Q98" s="31" t="s">
        <v>1984</v>
      </c>
      <c r="R98" s="112"/>
      <c r="S98" s="79" t="str">
        <f>VLOOKUP(D98:D233,Sheet2!C96:E465,3,FALSE)</f>
        <v>4</v>
      </c>
      <c r="T98" s="79">
        <f t="shared" si="10"/>
        <v>5.55555555555556</v>
      </c>
      <c r="U98" s="79">
        <v>93</v>
      </c>
      <c r="V98" s="79">
        <f t="shared" si="11"/>
        <v>516.666666666667</v>
      </c>
      <c r="W98" s="79">
        <f t="shared" si="12"/>
        <v>516.67</v>
      </c>
      <c r="X98" s="79">
        <f>I98-G98</f>
        <v>63</v>
      </c>
      <c r="Y98" s="79">
        <f>T98*X98</f>
        <v>350</v>
      </c>
      <c r="Z98" s="79" t="s">
        <v>2184</v>
      </c>
      <c r="AA98" s="79" t="s">
        <v>2185</v>
      </c>
      <c r="AB98" s="79">
        <f>ROUND(Y98:Y209,2)</f>
        <v>350</v>
      </c>
      <c r="AC98" s="79">
        <f>J98-AB98</f>
        <v>0</v>
      </c>
      <c r="AD98" s="79">
        <f>U98-X98</f>
        <v>30</v>
      </c>
      <c r="AE98" t="s">
        <v>2430</v>
      </c>
      <c r="AF98" t="s">
        <v>2431</v>
      </c>
      <c r="AG98" t="s">
        <v>2432</v>
      </c>
    </row>
    <row r="99" ht="22.5" spans="1:33">
      <c r="A99" s="8">
        <v>95</v>
      </c>
      <c r="B99" s="29" t="str">
        <f>VLOOKUP(D99:D234,Sheet2!C:D,2,0)</f>
        <v>31014650356222406</v>
      </c>
      <c r="C99" s="30" t="s">
        <v>1995</v>
      </c>
      <c r="D99" s="31" t="s">
        <v>1996</v>
      </c>
      <c r="E99" s="81" t="s">
        <v>61</v>
      </c>
      <c r="F99" s="32">
        <v>50000</v>
      </c>
      <c r="G99" s="33" t="s">
        <v>1918</v>
      </c>
      <c r="H99" s="34" t="s">
        <v>1919</v>
      </c>
      <c r="I99" s="32" t="s">
        <v>2381</v>
      </c>
      <c r="J99" s="96">
        <v>350</v>
      </c>
      <c r="K99" s="97"/>
      <c r="L99" s="97"/>
      <c r="M99" s="97"/>
      <c r="N99" s="68">
        <v>0</v>
      </c>
      <c r="O99" s="30" t="s">
        <v>1995</v>
      </c>
      <c r="P99" s="110"/>
      <c r="Q99" s="31" t="s">
        <v>1997</v>
      </c>
      <c r="R99" s="112"/>
      <c r="S99" s="79" t="str">
        <f>VLOOKUP(D99:D234,Sheet2!C97:E466,3,FALSE)</f>
        <v>4</v>
      </c>
      <c r="T99" s="79">
        <f t="shared" si="10"/>
        <v>5.55555555555556</v>
      </c>
      <c r="U99" s="79">
        <v>93</v>
      </c>
      <c r="V99" s="79">
        <f t="shared" si="11"/>
        <v>516.666666666667</v>
      </c>
      <c r="W99" s="79">
        <f t="shared" si="12"/>
        <v>516.67</v>
      </c>
      <c r="X99" s="79">
        <f>I99-G99</f>
        <v>63</v>
      </c>
      <c r="Y99" s="79">
        <f>T99*X99</f>
        <v>350</v>
      </c>
      <c r="Z99" s="79" t="s">
        <v>2184</v>
      </c>
      <c r="AA99" s="79" t="s">
        <v>2185</v>
      </c>
      <c r="AB99" s="79">
        <f>ROUND(Y99:Y210,2)</f>
        <v>350</v>
      </c>
      <c r="AC99" s="79">
        <f>J99-AB99</f>
        <v>0</v>
      </c>
      <c r="AD99" s="79">
        <f>U99-X99</f>
        <v>30</v>
      </c>
      <c r="AE99" t="s">
        <v>2430</v>
      </c>
      <c r="AF99" t="s">
        <v>2431</v>
      </c>
      <c r="AG99" t="s">
        <v>2432</v>
      </c>
    </row>
    <row r="100" ht="22.5" spans="1:33">
      <c r="A100" s="8">
        <v>96</v>
      </c>
      <c r="B100" s="9" t="str">
        <f>VLOOKUP(D100:D235,Sheet2!C:D,2,0)</f>
        <v>31014650115609160</v>
      </c>
      <c r="C100" s="16" t="s">
        <v>210</v>
      </c>
      <c r="D100" s="16" t="s">
        <v>211</v>
      </c>
      <c r="E100" s="18" t="s">
        <v>2089</v>
      </c>
      <c r="F100" s="19">
        <v>0</v>
      </c>
      <c r="G100" s="20" t="s">
        <v>184</v>
      </c>
      <c r="H100" s="20" t="s">
        <v>2376</v>
      </c>
      <c r="I100" s="14" t="s">
        <v>2377</v>
      </c>
      <c r="J100" s="60">
        <v>362.84</v>
      </c>
      <c r="K100" s="61">
        <v>0</v>
      </c>
      <c r="L100" s="61"/>
      <c r="M100" s="61"/>
      <c r="N100" s="59">
        <f t="shared" si="9"/>
        <v>362.84</v>
      </c>
      <c r="O100" s="16" t="s">
        <v>210</v>
      </c>
      <c r="P100" s="168" t="s">
        <v>2315</v>
      </c>
      <c r="Q100" s="107" t="s">
        <v>214</v>
      </c>
      <c r="R100" s="108" t="s">
        <v>2316</v>
      </c>
      <c r="S100" t="e">
        <f>VLOOKUP(D100:D235,Sheet2!C98:E467,3,FALSE)</f>
        <v>#N/A</v>
      </c>
      <c r="T100" t="e">
        <f t="shared" si="10"/>
        <v>#N/A</v>
      </c>
      <c r="U100">
        <v>93</v>
      </c>
      <c r="V100" t="e">
        <f t="shared" si="11"/>
        <v>#N/A</v>
      </c>
      <c r="W100" t="e">
        <f t="shared" si="12"/>
        <v>#N/A</v>
      </c>
      <c r="Z100" s="79" t="s">
        <v>2184</v>
      </c>
      <c r="AA100" s="79" t="s">
        <v>2185</v>
      </c>
      <c r="AD100">
        <v>0</v>
      </c>
      <c r="AE100" t="s">
        <v>2184</v>
      </c>
      <c r="AF100" t="s">
        <v>2373</v>
      </c>
      <c r="AG100" t="s">
        <v>2374</v>
      </c>
    </row>
    <row r="101" ht="22.5" spans="1:33">
      <c r="A101" s="8">
        <v>97</v>
      </c>
      <c r="B101" s="9" t="str">
        <f>VLOOKUP(D101:D236,Sheet2!C:D,2,0)</f>
        <v>31014650115653937</v>
      </c>
      <c r="C101" s="16" t="s">
        <v>348</v>
      </c>
      <c r="D101" s="16" t="s">
        <v>349</v>
      </c>
      <c r="E101" s="18" t="s">
        <v>2089</v>
      </c>
      <c r="F101" s="19">
        <v>0</v>
      </c>
      <c r="G101" s="20" t="s">
        <v>184</v>
      </c>
      <c r="H101" s="20" t="s">
        <v>2376</v>
      </c>
      <c r="I101" s="14" t="s">
        <v>2377</v>
      </c>
      <c r="J101" s="60">
        <v>362.84</v>
      </c>
      <c r="K101" s="61">
        <v>362.84</v>
      </c>
      <c r="L101" s="61"/>
      <c r="M101" s="61"/>
      <c r="N101" s="59">
        <f t="shared" si="9"/>
        <v>0</v>
      </c>
      <c r="O101" s="16" t="s">
        <v>348</v>
      </c>
      <c r="P101" s="168" t="s">
        <v>2318</v>
      </c>
      <c r="Q101" s="107" t="s">
        <v>352</v>
      </c>
      <c r="R101" s="108"/>
      <c r="S101" t="e">
        <f>VLOOKUP(D101:D236,Sheet2!C99:E468,3,FALSE)</f>
        <v>#N/A</v>
      </c>
      <c r="T101" t="e">
        <f t="shared" si="10"/>
        <v>#N/A</v>
      </c>
      <c r="U101">
        <v>93</v>
      </c>
      <c r="V101" t="e">
        <f t="shared" si="11"/>
        <v>#N/A</v>
      </c>
      <c r="W101" t="e">
        <f t="shared" si="12"/>
        <v>#N/A</v>
      </c>
      <c r="Z101" s="79" t="s">
        <v>2184</v>
      </c>
      <c r="AA101" s="79" t="s">
        <v>2185</v>
      </c>
      <c r="AD101">
        <v>0</v>
      </c>
      <c r="AE101" t="s">
        <v>2184</v>
      </c>
      <c r="AF101" t="s">
        <v>2373</v>
      </c>
      <c r="AG101" t="s">
        <v>2374</v>
      </c>
    </row>
    <row r="102" ht="22.5" spans="1:33">
      <c r="A102" s="8">
        <v>98</v>
      </c>
      <c r="B102" s="9" t="str">
        <f>VLOOKUP(D102:D237,Sheet2!C:D,2,0)</f>
        <v>31014650115770480</v>
      </c>
      <c r="C102" s="16" t="s">
        <v>72</v>
      </c>
      <c r="D102" s="167" t="s">
        <v>505</v>
      </c>
      <c r="E102" s="18" t="s">
        <v>2440</v>
      </c>
      <c r="F102" s="19">
        <v>0</v>
      </c>
      <c r="G102" s="20" t="s">
        <v>356</v>
      </c>
      <c r="H102" s="20" t="s">
        <v>2378</v>
      </c>
      <c r="I102" s="14" t="s">
        <v>2377</v>
      </c>
      <c r="J102" s="60">
        <v>362.84</v>
      </c>
      <c r="K102" s="61">
        <v>0</v>
      </c>
      <c r="L102" s="61"/>
      <c r="M102" s="61"/>
      <c r="N102" s="59">
        <f t="shared" si="9"/>
        <v>362.84</v>
      </c>
      <c r="O102" s="16" t="s">
        <v>72</v>
      </c>
      <c r="P102" s="168" t="s">
        <v>2319</v>
      </c>
      <c r="Q102" s="107" t="s">
        <v>508</v>
      </c>
      <c r="R102" s="108"/>
      <c r="S102" t="e">
        <f>VLOOKUP(D102:D237,Sheet2!C100:E469,3,FALSE)</f>
        <v>#N/A</v>
      </c>
      <c r="T102" t="e">
        <f t="shared" si="10"/>
        <v>#N/A</v>
      </c>
      <c r="U102">
        <v>93</v>
      </c>
      <c r="V102" t="e">
        <f t="shared" si="11"/>
        <v>#N/A</v>
      </c>
      <c r="W102" t="e">
        <f t="shared" si="12"/>
        <v>#N/A</v>
      </c>
      <c r="Z102" s="79" t="s">
        <v>2184</v>
      </c>
      <c r="AA102" s="79" t="s">
        <v>2185</v>
      </c>
      <c r="AD102">
        <v>0</v>
      </c>
      <c r="AE102" t="s">
        <v>2184</v>
      </c>
      <c r="AF102" t="s">
        <v>2373</v>
      </c>
      <c r="AG102" t="s">
        <v>2374</v>
      </c>
    </row>
    <row r="103" ht="22.5" spans="1:33">
      <c r="A103" s="8">
        <v>99</v>
      </c>
      <c r="B103" s="9" t="str">
        <f>VLOOKUP(D103:D238,Sheet2!C:D,2,0)</f>
        <v>31014650115801411</v>
      </c>
      <c r="C103" s="16" t="s">
        <v>70</v>
      </c>
      <c r="D103" s="16" t="s">
        <v>417</v>
      </c>
      <c r="E103" s="18" t="s">
        <v>2089</v>
      </c>
      <c r="F103" s="19">
        <v>0</v>
      </c>
      <c r="G103" s="20" t="s">
        <v>356</v>
      </c>
      <c r="H103" s="20" t="s">
        <v>2378</v>
      </c>
      <c r="I103" s="14" t="s">
        <v>2377</v>
      </c>
      <c r="J103" s="60">
        <v>362.84</v>
      </c>
      <c r="K103" s="61">
        <v>359.16</v>
      </c>
      <c r="L103" s="61"/>
      <c r="M103" s="61"/>
      <c r="N103" s="59">
        <f t="shared" si="9"/>
        <v>3.67999999999995</v>
      </c>
      <c r="O103" s="16" t="s">
        <v>70</v>
      </c>
      <c r="P103" s="71" t="s">
        <v>2320</v>
      </c>
      <c r="Q103" s="107" t="s">
        <v>420</v>
      </c>
      <c r="R103" s="108"/>
      <c r="S103" t="e">
        <f>VLOOKUP(D103:D238,Sheet2!C101:E470,3,FALSE)</f>
        <v>#N/A</v>
      </c>
      <c r="T103" t="e">
        <f t="shared" si="10"/>
        <v>#N/A</v>
      </c>
      <c r="U103">
        <v>93</v>
      </c>
      <c r="V103" t="e">
        <f t="shared" si="11"/>
        <v>#N/A</v>
      </c>
      <c r="W103" t="e">
        <f t="shared" si="12"/>
        <v>#N/A</v>
      </c>
      <c r="Z103" s="79" t="s">
        <v>2184</v>
      </c>
      <c r="AA103" s="79" t="s">
        <v>2185</v>
      </c>
      <c r="AD103">
        <v>0</v>
      </c>
      <c r="AE103" t="s">
        <v>2184</v>
      </c>
      <c r="AF103" t="s">
        <v>2373</v>
      </c>
      <c r="AG103" t="s">
        <v>2374</v>
      </c>
    </row>
    <row r="104" ht="22.5" spans="1:33">
      <c r="A104" s="8">
        <v>100</v>
      </c>
      <c r="B104" s="9" t="str">
        <f>VLOOKUP(D104:D239,Sheet2!C:D,2,0)</f>
        <v>31014650258136265</v>
      </c>
      <c r="C104" s="43" t="s">
        <v>1590</v>
      </c>
      <c r="D104" s="171" t="s">
        <v>1591</v>
      </c>
      <c r="E104" s="45" t="s">
        <v>2440</v>
      </c>
      <c r="F104" s="95">
        <v>50000</v>
      </c>
      <c r="G104" s="46" t="s">
        <v>1556</v>
      </c>
      <c r="H104" s="46" t="s">
        <v>2391</v>
      </c>
      <c r="I104" s="20" t="s">
        <v>2381</v>
      </c>
      <c r="J104" s="56">
        <v>561.88</v>
      </c>
      <c r="K104" s="59">
        <v>271.88</v>
      </c>
      <c r="L104" s="59"/>
      <c r="M104" s="59"/>
      <c r="N104" s="59">
        <f t="shared" si="9"/>
        <v>290</v>
      </c>
      <c r="O104" s="43" t="s">
        <v>1590</v>
      </c>
      <c r="P104" s="173" t="s">
        <v>2322</v>
      </c>
      <c r="Q104" s="117">
        <v>13574575787</v>
      </c>
      <c r="R104" s="108"/>
      <c r="S104" t="str">
        <f>VLOOKUP(D104:D239,Sheet2!C102:E471,3,FALSE)</f>
        <v>4.35</v>
      </c>
      <c r="T104">
        <f t="shared" si="10"/>
        <v>6.04166666666667</v>
      </c>
      <c r="U104">
        <v>93</v>
      </c>
      <c r="V104">
        <f t="shared" si="11"/>
        <v>561.875</v>
      </c>
      <c r="W104">
        <f t="shared" si="12"/>
        <v>561.88</v>
      </c>
      <c r="Z104" s="79" t="s">
        <v>2184</v>
      </c>
      <c r="AA104" s="79" t="s">
        <v>2185</v>
      </c>
      <c r="AD104">
        <v>0</v>
      </c>
      <c r="AE104" t="s">
        <v>2184</v>
      </c>
      <c r="AF104" t="s">
        <v>2373</v>
      </c>
      <c r="AG104" t="s">
        <v>2374</v>
      </c>
    </row>
    <row r="105" ht="22.5" spans="1:33">
      <c r="A105" s="8">
        <v>101</v>
      </c>
      <c r="B105" s="29" t="str">
        <f>VLOOKUP(D105:D240,Sheet2!C:D,2,0)</f>
        <v>31014650356795614</v>
      </c>
      <c r="C105" s="30" t="s">
        <v>2099</v>
      </c>
      <c r="D105" s="31" t="s">
        <v>2100</v>
      </c>
      <c r="E105" s="81" t="s">
        <v>2089</v>
      </c>
      <c r="F105" s="32">
        <v>50000</v>
      </c>
      <c r="G105" s="33" t="s">
        <v>2057</v>
      </c>
      <c r="H105" s="34" t="s">
        <v>2058</v>
      </c>
      <c r="I105" s="32" t="s">
        <v>2381</v>
      </c>
      <c r="J105" s="67">
        <v>338.89</v>
      </c>
      <c r="K105" s="68"/>
      <c r="L105" s="68"/>
      <c r="M105" s="68"/>
      <c r="N105" s="68">
        <v>0</v>
      </c>
      <c r="O105" s="30" t="s">
        <v>2099</v>
      </c>
      <c r="P105" s="118"/>
      <c r="Q105" s="31" t="s">
        <v>2102</v>
      </c>
      <c r="R105" s="112"/>
      <c r="S105" s="79" t="str">
        <f>VLOOKUP(D105:D240,Sheet2!C103:E472,3,FALSE)</f>
        <v>4</v>
      </c>
      <c r="T105" s="79">
        <f t="shared" si="10"/>
        <v>5.55555555555556</v>
      </c>
      <c r="U105" s="79">
        <v>93</v>
      </c>
      <c r="V105" s="79">
        <f t="shared" si="11"/>
        <v>516.666666666667</v>
      </c>
      <c r="W105" s="79">
        <f t="shared" si="12"/>
        <v>516.67</v>
      </c>
      <c r="X105" s="79">
        <f>I105-G105</f>
        <v>61</v>
      </c>
      <c r="Y105" s="79">
        <f>T105*X105</f>
        <v>338.888888888889</v>
      </c>
      <c r="Z105" s="79" t="s">
        <v>2184</v>
      </c>
      <c r="AA105" s="79" t="s">
        <v>2185</v>
      </c>
      <c r="AB105" s="79">
        <f>ROUND(Y105:Y216,2)</f>
        <v>338.89</v>
      </c>
      <c r="AC105" s="79">
        <f>J105-AB105</f>
        <v>0</v>
      </c>
      <c r="AD105" s="79">
        <f>U105-X105</f>
        <v>32</v>
      </c>
      <c r="AE105" t="s">
        <v>2395</v>
      </c>
      <c r="AF105" t="s">
        <v>2396</v>
      </c>
      <c r="AG105" t="s">
        <v>2397</v>
      </c>
    </row>
    <row r="106" ht="22.5" spans="1:33">
      <c r="A106" s="8">
        <v>102</v>
      </c>
      <c r="B106" s="29" t="str">
        <f>VLOOKUP(D106:D241,Sheet2!C:D,2,0)</f>
        <v>31014650356804642</v>
      </c>
      <c r="C106" s="30" t="s">
        <v>66</v>
      </c>
      <c r="D106" s="31" t="s">
        <v>2088</v>
      </c>
      <c r="E106" s="81" t="s">
        <v>2089</v>
      </c>
      <c r="F106" s="32">
        <v>50000</v>
      </c>
      <c r="G106" s="33" t="s">
        <v>2057</v>
      </c>
      <c r="H106" s="34" t="s">
        <v>2058</v>
      </c>
      <c r="I106" s="32" t="s">
        <v>2381</v>
      </c>
      <c r="J106" s="67">
        <v>338.89</v>
      </c>
      <c r="K106" s="68"/>
      <c r="L106" s="68"/>
      <c r="M106" s="68"/>
      <c r="N106" s="68">
        <v>0</v>
      </c>
      <c r="O106" s="30" t="s">
        <v>66</v>
      </c>
      <c r="P106" s="118"/>
      <c r="Q106" s="31" t="s">
        <v>126</v>
      </c>
      <c r="R106" s="112"/>
      <c r="S106" s="79" t="str">
        <f>VLOOKUP(D106:D241,Sheet2!C104:E473,3,FALSE)</f>
        <v>4</v>
      </c>
      <c r="T106" s="79">
        <f t="shared" si="10"/>
        <v>5.55555555555556</v>
      </c>
      <c r="U106" s="79">
        <v>93</v>
      </c>
      <c r="V106" s="79">
        <f t="shared" si="11"/>
        <v>516.666666666667</v>
      </c>
      <c r="W106" s="79">
        <f t="shared" si="12"/>
        <v>516.67</v>
      </c>
      <c r="X106" s="79">
        <f>I106-G106</f>
        <v>61</v>
      </c>
      <c r="Y106" s="79">
        <f>T106*X106</f>
        <v>338.888888888889</v>
      </c>
      <c r="Z106" s="79" t="s">
        <v>2184</v>
      </c>
      <c r="AA106" s="79" t="s">
        <v>2185</v>
      </c>
      <c r="AB106" s="79">
        <f>ROUND(Y106:Y217,2)</f>
        <v>338.89</v>
      </c>
      <c r="AC106" s="79">
        <f>J106-AB106</f>
        <v>0</v>
      </c>
      <c r="AD106" s="79">
        <f>U106-X106</f>
        <v>32</v>
      </c>
      <c r="AE106" t="s">
        <v>2395</v>
      </c>
      <c r="AF106" t="s">
        <v>2396</v>
      </c>
      <c r="AG106" t="s">
        <v>2397</v>
      </c>
    </row>
    <row r="107" ht="22.5" spans="1:33">
      <c r="A107" s="8">
        <v>103</v>
      </c>
      <c r="B107" s="9" t="str">
        <f>VLOOKUP(D107:D242,Sheet2!C:D,2,0)</f>
        <v>31014650115684161</v>
      </c>
      <c r="C107" s="16" t="s">
        <v>228</v>
      </c>
      <c r="D107" s="16" t="s">
        <v>229</v>
      </c>
      <c r="E107" s="18" t="s">
        <v>1153</v>
      </c>
      <c r="F107" s="19">
        <v>0</v>
      </c>
      <c r="G107" s="20" t="s">
        <v>184</v>
      </c>
      <c r="H107" s="20" t="s">
        <v>2376</v>
      </c>
      <c r="I107" s="14" t="s">
        <v>2377</v>
      </c>
      <c r="J107" s="60">
        <v>362.84</v>
      </c>
      <c r="K107" s="61">
        <v>0</v>
      </c>
      <c r="L107" s="61"/>
      <c r="M107" s="61"/>
      <c r="N107" s="59">
        <f t="shared" si="9"/>
        <v>362.84</v>
      </c>
      <c r="O107" s="16" t="s">
        <v>228</v>
      </c>
      <c r="P107" s="168" t="s">
        <v>2325</v>
      </c>
      <c r="Q107" s="113" t="s">
        <v>232</v>
      </c>
      <c r="R107" s="108" t="s">
        <v>2326</v>
      </c>
      <c r="S107" t="e">
        <f>VLOOKUP(D107:D242,Sheet2!C105:E474,3,FALSE)</f>
        <v>#N/A</v>
      </c>
      <c r="T107" t="e">
        <f t="shared" si="10"/>
        <v>#N/A</v>
      </c>
      <c r="U107">
        <v>93</v>
      </c>
      <c r="V107" t="e">
        <f t="shared" si="11"/>
        <v>#N/A</v>
      </c>
      <c r="W107" t="e">
        <f t="shared" si="12"/>
        <v>#N/A</v>
      </c>
      <c r="Z107" s="79" t="s">
        <v>2184</v>
      </c>
      <c r="AA107" s="79" t="s">
        <v>2185</v>
      </c>
      <c r="AD107">
        <v>0</v>
      </c>
      <c r="AE107" t="s">
        <v>2184</v>
      </c>
      <c r="AF107" t="s">
        <v>2373</v>
      </c>
      <c r="AG107" t="s">
        <v>2374</v>
      </c>
    </row>
    <row r="108" ht="22.5" spans="1:33">
      <c r="A108" s="8">
        <v>104</v>
      </c>
      <c r="B108" s="9" t="str">
        <f>VLOOKUP(D108:D243,Sheet2!C:D,2,0)</f>
        <v>31014650115678599</v>
      </c>
      <c r="C108" s="16" t="s">
        <v>263</v>
      </c>
      <c r="D108" s="16" t="s">
        <v>264</v>
      </c>
      <c r="E108" s="18" t="s">
        <v>1153</v>
      </c>
      <c r="F108" s="19">
        <v>0</v>
      </c>
      <c r="G108" s="20" t="s">
        <v>184</v>
      </c>
      <c r="H108" s="20" t="s">
        <v>2376</v>
      </c>
      <c r="I108" s="14" t="s">
        <v>2377</v>
      </c>
      <c r="J108" s="60">
        <v>362.84</v>
      </c>
      <c r="K108" s="61">
        <v>0</v>
      </c>
      <c r="L108" s="61"/>
      <c r="M108" s="61"/>
      <c r="N108" s="59">
        <f t="shared" si="9"/>
        <v>362.84</v>
      </c>
      <c r="O108" s="16" t="s">
        <v>263</v>
      </c>
      <c r="P108" s="168" t="s">
        <v>2327</v>
      </c>
      <c r="Q108" s="113" t="s">
        <v>265</v>
      </c>
      <c r="R108" s="108"/>
      <c r="S108" t="e">
        <f>VLOOKUP(D108:D243,Sheet2!C106:E475,3,FALSE)</f>
        <v>#N/A</v>
      </c>
      <c r="T108" t="e">
        <f t="shared" si="10"/>
        <v>#N/A</v>
      </c>
      <c r="U108">
        <v>93</v>
      </c>
      <c r="V108" t="e">
        <f t="shared" si="11"/>
        <v>#N/A</v>
      </c>
      <c r="W108" t="e">
        <f t="shared" si="12"/>
        <v>#N/A</v>
      </c>
      <c r="Z108" s="79" t="s">
        <v>2184</v>
      </c>
      <c r="AA108" s="79" t="s">
        <v>2185</v>
      </c>
      <c r="AD108">
        <v>0</v>
      </c>
      <c r="AE108" t="s">
        <v>2184</v>
      </c>
      <c r="AF108" t="s">
        <v>2373</v>
      </c>
      <c r="AG108" t="s">
        <v>2374</v>
      </c>
    </row>
    <row r="109" ht="22.5" spans="1:33">
      <c r="A109" s="8">
        <v>105</v>
      </c>
      <c r="B109" s="9" t="str">
        <f>VLOOKUP(D109:D244,Sheet2!C:D,2,0)</f>
        <v>31014650164036766</v>
      </c>
      <c r="C109" s="16" t="s">
        <v>1043</v>
      </c>
      <c r="D109" s="167" t="s">
        <v>1044</v>
      </c>
      <c r="E109" s="18" t="s">
        <v>1153</v>
      </c>
      <c r="F109" s="19">
        <v>50000</v>
      </c>
      <c r="G109" s="20" t="s">
        <v>2382</v>
      </c>
      <c r="H109" s="20" t="s">
        <v>2383</v>
      </c>
      <c r="I109" s="20" t="s">
        <v>2381</v>
      </c>
      <c r="J109" s="56">
        <v>561.88</v>
      </c>
      <c r="K109" s="59">
        <v>90.63</v>
      </c>
      <c r="L109" s="59"/>
      <c r="M109" s="59"/>
      <c r="N109" s="59">
        <f t="shared" si="9"/>
        <v>471.25</v>
      </c>
      <c r="O109" s="16" t="s">
        <v>1043</v>
      </c>
      <c r="P109" s="71" t="s">
        <v>2329</v>
      </c>
      <c r="Q109" s="113" t="s">
        <v>1047</v>
      </c>
      <c r="R109" s="108"/>
      <c r="S109" t="str">
        <f>VLOOKUP(D109:D244,Sheet2!C107:E476,3,FALSE)</f>
        <v>4.35</v>
      </c>
      <c r="T109">
        <f t="shared" si="10"/>
        <v>6.04166666666667</v>
      </c>
      <c r="U109">
        <v>93</v>
      </c>
      <c r="V109">
        <f t="shared" si="11"/>
        <v>561.875</v>
      </c>
      <c r="W109">
        <f t="shared" si="12"/>
        <v>561.88</v>
      </c>
      <c r="Z109" s="79" t="s">
        <v>2184</v>
      </c>
      <c r="AA109" s="79" t="s">
        <v>2185</v>
      </c>
      <c r="AD109">
        <v>0</v>
      </c>
      <c r="AE109" t="s">
        <v>2184</v>
      </c>
      <c r="AF109" t="s">
        <v>2373</v>
      </c>
      <c r="AG109" t="s">
        <v>2374</v>
      </c>
    </row>
    <row r="110" ht="22.5" spans="1:33">
      <c r="A110" s="8">
        <v>106</v>
      </c>
      <c r="B110" s="9" t="str">
        <f>VLOOKUP(D110:D245,Sheet2!C:D,2,0)</f>
        <v>31014650167104044</v>
      </c>
      <c r="C110" s="16" t="s">
        <v>1151</v>
      </c>
      <c r="D110" s="16" t="s">
        <v>1152</v>
      </c>
      <c r="E110" s="18" t="s">
        <v>1153</v>
      </c>
      <c r="F110" s="19">
        <v>50000</v>
      </c>
      <c r="G110" s="20" t="s">
        <v>1128</v>
      </c>
      <c r="H110" s="20" t="s">
        <v>2384</v>
      </c>
      <c r="I110" s="20" t="s">
        <v>2381</v>
      </c>
      <c r="J110" s="56">
        <v>561.88</v>
      </c>
      <c r="K110" s="59">
        <v>90.63</v>
      </c>
      <c r="L110" s="59"/>
      <c r="M110" s="59"/>
      <c r="N110" s="59">
        <f t="shared" si="9"/>
        <v>471.25</v>
      </c>
      <c r="O110" s="16" t="s">
        <v>1151</v>
      </c>
      <c r="P110" s="168" t="s">
        <v>2330</v>
      </c>
      <c r="Q110" s="113" t="s">
        <v>1154</v>
      </c>
      <c r="R110" s="108"/>
      <c r="S110" t="str">
        <f>VLOOKUP(D110:D245,Sheet2!C108:E477,3,FALSE)</f>
        <v>4.35</v>
      </c>
      <c r="T110">
        <f t="shared" si="10"/>
        <v>6.04166666666667</v>
      </c>
      <c r="U110">
        <v>93</v>
      </c>
      <c r="V110">
        <f t="shared" si="11"/>
        <v>561.875</v>
      </c>
      <c r="W110">
        <f t="shared" si="12"/>
        <v>561.88</v>
      </c>
      <c r="Z110" s="79" t="s">
        <v>2184</v>
      </c>
      <c r="AA110" s="79" t="s">
        <v>2185</v>
      </c>
      <c r="AD110">
        <v>0</v>
      </c>
      <c r="AE110" t="s">
        <v>2184</v>
      </c>
      <c r="AF110" t="s">
        <v>2373</v>
      </c>
      <c r="AG110" t="s">
        <v>2374</v>
      </c>
    </row>
    <row r="111" ht="22.5" spans="1:33">
      <c r="A111" s="8">
        <v>107</v>
      </c>
      <c r="B111" s="9" t="str">
        <f>VLOOKUP(D111:D246,Sheet2!C:D,2,0)</f>
        <v>31014650167158400</v>
      </c>
      <c r="C111" s="16" t="s">
        <v>1182</v>
      </c>
      <c r="D111" s="16" t="s">
        <v>1183</v>
      </c>
      <c r="E111" s="18" t="s">
        <v>1153</v>
      </c>
      <c r="F111" s="19">
        <v>50000</v>
      </c>
      <c r="G111" s="20" t="s">
        <v>1128</v>
      </c>
      <c r="H111" s="20" t="s">
        <v>2384</v>
      </c>
      <c r="I111" s="20" t="s">
        <v>2381</v>
      </c>
      <c r="J111" s="56">
        <v>561.88</v>
      </c>
      <c r="K111" s="59">
        <v>90.63</v>
      </c>
      <c r="L111" s="59"/>
      <c r="M111" s="59"/>
      <c r="N111" s="59">
        <f t="shared" si="9"/>
        <v>471.25</v>
      </c>
      <c r="O111" s="16" t="s">
        <v>1182</v>
      </c>
      <c r="P111" s="168" t="s">
        <v>2331</v>
      </c>
      <c r="Q111" s="113" t="s">
        <v>1184</v>
      </c>
      <c r="R111" s="108"/>
      <c r="S111" t="str">
        <f>VLOOKUP(D111:D246,Sheet2!C109:E478,3,FALSE)</f>
        <v>4.35</v>
      </c>
      <c r="T111">
        <f t="shared" si="10"/>
        <v>6.04166666666667</v>
      </c>
      <c r="U111">
        <v>93</v>
      </c>
      <c r="V111">
        <f t="shared" si="11"/>
        <v>561.875</v>
      </c>
      <c r="W111">
        <f t="shared" si="12"/>
        <v>561.88</v>
      </c>
      <c r="Z111" s="79" t="s">
        <v>2184</v>
      </c>
      <c r="AA111" s="79" t="s">
        <v>2185</v>
      </c>
      <c r="AD111">
        <v>0</v>
      </c>
      <c r="AE111" t="s">
        <v>2184</v>
      </c>
      <c r="AF111" t="s">
        <v>2373</v>
      </c>
      <c r="AG111" t="s">
        <v>2374</v>
      </c>
    </row>
    <row r="112" ht="22.5" spans="1:33">
      <c r="A112" s="8">
        <v>108</v>
      </c>
      <c r="B112" s="9" t="str">
        <f>VLOOKUP(D112:D247,Sheet2!C:D,2,0)</f>
        <v>31014650258158484</v>
      </c>
      <c r="C112" s="43" t="s">
        <v>1574</v>
      </c>
      <c r="D112" s="171" t="s">
        <v>1575</v>
      </c>
      <c r="E112" s="45" t="s">
        <v>1153</v>
      </c>
      <c r="F112" s="95">
        <v>50000</v>
      </c>
      <c r="G112" s="46" t="s">
        <v>1556</v>
      </c>
      <c r="H112" s="46" t="s">
        <v>2391</v>
      </c>
      <c r="I112" s="20" t="s">
        <v>2381</v>
      </c>
      <c r="J112" s="56">
        <v>561.88</v>
      </c>
      <c r="K112" s="59">
        <v>178.03</v>
      </c>
      <c r="L112" s="59">
        <v>271.88</v>
      </c>
      <c r="M112" s="59"/>
      <c r="N112" s="59">
        <f t="shared" si="9"/>
        <v>111.97</v>
      </c>
      <c r="O112" s="43" t="s">
        <v>1574</v>
      </c>
      <c r="P112" s="114" t="s">
        <v>2333</v>
      </c>
      <c r="Q112" s="115">
        <v>15096245311</v>
      </c>
      <c r="R112" s="108"/>
      <c r="S112" t="str">
        <f>VLOOKUP(D112:D247,Sheet2!C110:E479,3,FALSE)</f>
        <v>4.35</v>
      </c>
      <c r="T112">
        <f t="shared" si="10"/>
        <v>6.04166666666667</v>
      </c>
      <c r="U112">
        <v>93</v>
      </c>
      <c r="V112">
        <f t="shared" si="11"/>
        <v>561.875</v>
      </c>
      <c r="W112">
        <f t="shared" si="12"/>
        <v>561.88</v>
      </c>
      <c r="Z112" s="79" t="s">
        <v>2184</v>
      </c>
      <c r="AA112" s="79" t="s">
        <v>2185</v>
      </c>
      <c r="AD112">
        <v>0</v>
      </c>
      <c r="AE112" t="s">
        <v>2184</v>
      </c>
      <c r="AF112" t="s">
        <v>2373</v>
      </c>
      <c r="AG112" t="s">
        <v>2374</v>
      </c>
    </row>
    <row r="113" ht="22.5" spans="1:33">
      <c r="A113" s="8">
        <v>109</v>
      </c>
      <c r="B113" s="9" t="str">
        <f>VLOOKUP(D113:D248,Sheet2!C:D,2,0)</f>
        <v>31014650258309092</v>
      </c>
      <c r="C113" s="43" t="s">
        <v>1658</v>
      </c>
      <c r="D113" s="171" t="s">
        <v>1659</v>
      </c>
      <c r="E113" s="45" t="s">
        <v>1153</v>
      </c>
      <c r="F113" s="95">
        <v>50000</v>
      </c>
      <c r="G113" s="46" t="s">
        <v>1616</v>
      </c>
      <c r="H113" s="46" t="s">
        <v>2441</v>
      </c>
      <c r="I113" s="20" t="s">
        <v>2381</v>
      </c>
      <c r="J113" s="56">
        <v>561.88</v>
      </c>
      <c r="K113" s="59">
        <v>90.63</v>
      </c>
      <c r="L113" s="59"/>
      <c r="M113" s="59"/>
      <c r="N113" s="59">
        <f t="shared" si="9"/>
        <v>471.25</v>
      </c>
      <c r="O113" s="43" t="s">
        <v>1658</v>
      </c>
      <c r="P113" s="172" t="s">
        <v>2334</v>
      </c>
      <c r="Q113" s="115">
        <v>18974532651</v>
      </c>
      <c r="R113" s="108"/>
      <c r="S113" t="str">
        <f>VLOOKUP(D113:D248,Sheet2!C111:E480,3,FALSE)</f>
        <v>4.35</v>
      </c>
      <c r="T113">
        <f t="shared" si="10"/>
        <v>6.04166666666667</v>
      </c>
      <c r="U113">
        <v>93</v>
      </c>
      <c r="V113">
        <f t="shared" si="11"/>
        <v>561.875</v>
      </c>
      <c r="W113">
        <f t="shared" si="12"/>
        <v>561.88</v>
      </c>
      <c r="Z113" s="79" t="s">
        <v>2184</v>
      </c>
      <c r="AA113" s="79" t="s">
        <v>2185</v>
      </c>
      <c r="AD113">
        <v>0</v>
      </c>
      <c r="AE113" t="s">
        <v>2184</v>
      </c>
      <c r="AF113" t="s">
        <v>2373</v>
      </c>
      <c r="AG113" t="s">
        <v>2374</v>
      </c>
    </row>
    <row r="114" ht="22.5" spans="1:33">
      <c r="A114" s="8">
        <v>110</v>
      </c>
      <c r="B114" s="29" t="str">
        <f>VLOOKUP(D114:D249,Sheet2!C:D,2,0)</f>
        <v>31014650356493045</v>
      </c>
      <c r="C114" s="30" t="s">
        <v>2046</v>
      </c>
      <c r="D114" s="31" t="s">
        <v>2047</v>
      </c>
      <c r="E114" s="81" t="s">
        <v>1153</v>
      </c>
      <c r="F114" s="32">
        <v>50000</v>
      </c>
      <c r="G114" s="33" t="s">
        <v>2015</v>
      </c>
      <c r="H114" s="34" t="s">
        <v>2016</v>
      </c>
      <c r="I114" s="32" t="s">
        <v>2381</v>
      </c>
      <c r="J114" s="98">
        <v>344.44</v>
      </c>
      <c r="K114" s="99"/>
      <c r="L114" s="99"/>
      <c r="M114" s="99"/>
      <c r="N114" s="68">
        <v>0</v>
      </c>
      <c r="O114" s="30" t="s">
        <v>2046</v>
      </c>
      <c r="P114" s="118"/>
      <c r="Q114" s="111"/>
      <c r="R114" s="112"/>
      <c r="S114" s="79" t="str">
        <f>VLOOKUP(D114:D249,Sheet2!C112:E481,3,FALSE)</f>
        <v>4</v>
      </c>
      <c r="T114" s="79">
        <f t="shared" si="10"/>
        <v>5.55555555555556</v>
      </c>
      <c r="U114" s="79">
        <v>93</v>
      </c>
      <c r="V114" s="79">
        <f t="shared" si="11"/>
        <v>516.666666666667</v>
      </c>
      <c r="W114" s="79">
        <f t="shared" si="12"/>
        <v>516.67</v>
      </c>
      <c r="X114" s="79">
        <f>I114-G114</f>
        <v>62</v>
      </c>
      <c r="Y114" s="79">
        <f>T114*X114</f>
        <v>344.444444444444</v>
      </c>
      <c r="Z114" s="79" t="s">
        <v>2184</v>
      </c>
      <c r="AA114" s="79" t="s">
        <v>2185</v>
      </c>
      <c r="AB114" s="79">
        <f>ROUND(Y114:Y225,2)</f>
        <v>344.44</v>
      </c>
      <c r="AC114" s="79">
        <f>J114-AB114</f>
        <v>0</v>
      </c>
      <c r="AD114" s="79">
        <f>U114-X114</f>
        <v>31</v>
      </c>
      <c r="AE114" t="s">
        <v>2392</v>
      </c>
      <c r="AF114" t="s">
        <v>2393</v>
      </c>
      <c r="AG114" t="s">
        <v>2394</v>
      </c>
    </row>
    <row r="115" ht="22.5" spans="1:33">
      <c r="A115" s="8">
        <v>111</v>
      </c>
      <c r="B115" s="9" t="str">
        <f>VLOOKUP(D115:D250,Sheet2!C:D,2,0)</f>
        <v>31014650115741824</v>
      </c>
      <c r="C115" s="16" t="s">
        <v>78</v>
      </c>
      <c r="D115" s="16" t="s">
        <v>285</v>
      </c>
      <c r="E115" s="18" t="s">
        <v>1858</v>
      </c>
      <c r="F115" s="19">
        <v>0</v>
      </c>
      <c r="G115" s="20" t="s">
        <v>184</v>
      </c>
      <c r="H115" s="20" t="s">
        <v>2376</v>
      </c>
      <c r="I115" s="14" t="s">
        <v>2377</v>
      </c>
      <c r="J115" s="60">
        <v>362.84</v>
      </c>
      <c r="K115" s="61">
        <v>0</v>
      </c>
      <c r="L115" s="61"/>
      <c r="M115" s="61"/>
      <c r="N115" s="59">
        <f t="shared" si="9"/>
        <v>362.84</v>
      </c>
      <c r="O115" s="16" t="s">
        <v>78</v>
      </c>
      <c r="P115" s="168" t="s">
        <v>2336</v>
      </c>
      <c r="Q115" s="107" t="s">
        <v>288</v>
      </c>
      <c r="R115" s="108" t="s">
        <v>2337</v>
      </c>
      <c r="S115" t="e">
        <f>VLOOKUP(D115:D250,Sheet2!C113:E482,3,FALSE)</f>
        <v>#N/A</v>
      </c>
      <c r="T115" t="e">
        <f t="shared" si="10"/>
        <v>#N/A</v>
      </c>
      <c r="U115">
        <v>93</v>
      </c>
      <c r="V115" t="e">
        <f t="shared" si="11"/>
        <v>#N/A</v>
      </c>
      <c r="W115" t="e">
        <f t="shared" si="12"/>
        <v>#N/A</v>
      </c>
      <c r="Z115" s="79" t="s">
        <v>2184</v>
      </c>
      <c r="AA115" s="79" t="s">
        <v>2185</v>
      </c>
      <c r="AD115">
        <v>0</v>
      </c>
      <c r="AE115" t="s">
        <v>2184</v>
      </c>
      <c r="AF115" t="s">
        <v>2373</v>
      </c>
      <c r="AG115" t="s">
        <v>2374</v>
      </c>
    </row>
    <row r="116" ht="22.5" spans="1:33">
      <c r="A116" s="8">
        <v>112</v>
      </c>
      <c r="B116" s="9" t="str">
        <f>VLOOKUP(D116:D251,Sheet2!C:D,2,0)</f>
        <v>31014650115719683</v>
      </c>
      <c r="C116" s="16" t="s">
        <v>198</v>
      </c>
      <c r="D116" s="16" t="s">
        <v>199</v>
      </c>
      <c r="E116" s="18" t="s">
        <v>1858</v>
      </c>
      <c r="F116" s="19">
        <v>0</v>
      </c>
      <c r="G116" s="20" t="s">
        <v>184</v>
      </c>
      <c r="H116" s="20" t="s">
        <v>2376</v>
      </c>
      <c r="I116" s="14" t="s">
        <v>2377</v>
      </c>
      <c r="J116" s="60">
        <v>362.84</v>
      </c>
      <c r="K116" s="61">
        <v>0</v>
      </c>
      <c r="L116" s="61"/>
      <c r="M116" s="61"/>
      <c r="N116" s="59">
        <f t="shared" si="9"/>
        <v>362.84</v>
      </c>
      <c r="O116" s="16" t="s">
        <v>198</v>
      </c>
      <c r="P116" s="168" t="s">
        <v>2338</v>
      </c>
      <c r="Q116" s="107" t="s">
        <v>202</v>
      </c>
      <c r="R116" s="108"/>
      <c r="S116" t="e">
        <f>VLOOKUP(D116:D251,Sheet2!C114:E483,3,FALSE)</f>
        <v>#N/A</v>
      </c>
      <c r="T116" t="e">
        <f t="shared" si="10"/>
        <v>#N/A</v>
      </c>
      <c r="U116">
        <v>93</v>
      </c>
      <c r="V116" t="e">
        <f t="shared" si="11"/>
        <v>#N/A</v>
      </c>
      <c r="W116" t="e">
        <f t="shared" si="12"/>
        <v>#N/A</v>
      </c>
      <c r="Z116" s="79" t="s">
        <v>2184</v>
      </c>
      <c r="AA116" s="79" t="s">
        <v>2185</v>
      </c>
      <c r="AD116">
        <v>0</v>
      </c>
      <c r="AE116" t="s">
        <v>2184</v>
      </c>
      <c r="AF116" t="s">
        <v>2373</v>
      </c>
      <c r="AG116" t="s">
        <v>2374</v>
      </c>
    </row>
    <row r="117" ht="22.5" spans="1:33">
      <c r="A117" s="8">
        <v>113</v>
      </c>
      <c r="B117" s="9" t="str">
        <f>VLOOKUP(D117:D252,Sheet2!C:D,2,0)</f>
        <v>31014650115742793</v>
      </c>
      <c r="C117" s="16" t="s">
        <v>76</v>
      </c>
      <c r="D117" s="167" t="s">
        <v>318</v>
      </c>
      <c r="E117" s="18" t="s">
        <v>1858</v>
      </c>
      <c r="F117" s="19">
        <v>0</v>
      </c>
      <c r="G117" s="20" t="s">
        <v>184</v>
      </c>
      <c r="H117" s="20" t="s">
        <v>2376</v>
      </c>
      <c r="I117" s="14" t="s">
        <v>2377</v>
      </c>
      <c r="J117" s="60">
        <v>362.84</v>
      </c>
      <c r="K117" s="61">
        <v>0</v>
      </c>
      <c r="L117" s="61"/>
      <c r="M117" s="61"/>
      <c r="N117" s="59">
        <f t="shared" si="9"/>
        <v>362.84</v>
      </c>
      <c r="O117" s="16" t="s">
        <v>76</v>
      </c>
      <c r="P117" s="168" t="s">
        <v>2339</v>
      </c>
      <c r="Q117" s="107" t="s">
        <v>320</v>
      </c>
      <c r="R117" s="108"/>
      <c r="S117" t="e">
        <f>VLOOKUP(D117:D252,Sheet2!C115:E484,3,FALSE)</f>
        <v>#N/A</v>
      </c>
      <c r="T117" t="e">
        <f t="shared" si="10"/>
        <v>#N/A</v>
      </c>
      <c r="U117">
        <v>93</v>
      </c>
      <c r="V117" t="e">
        <f t="shared" si="11"/>
        <v>#N/A</v>
      </c>
      <c r="W117" t="e">
        <f t="shared" si="12"/>
        <v>#N/A</v>
      </c>
      <c r="Z117" s="79" t="s">
        <v>2184</v>
      </c>
      <c r="AA117" s="79" t="s">
        <v>2185</v>
      </c>
      <c r="AD117">
        <v>0</v>
      </c>
      <c r="AE117" t="s">
        <v>2184</v>
      </c>
      <c r="AF117" t="s">
        <v>2373</v>
      </c>
      <c r="AG117" t="s">
        <v>2374</v>
      </c>
    </row>
    <row r="118" ht="22.5" spans="1:33">
      <c r="A118" s="8">
        <v>114</v>
      </c>
      <c r="B118" s="9" t="str">
        <f>VLOOKUP(D118:D253,Sheet2!C:D,2,0)</f>
        <v>31014650115763790</v>
      </c>
      <c r="C118" s="16" t="s">
        <v>363</v>
      </c>
      <c r="D118" s="16" t="s">
        <v>364</v>
      </c>
      <c r="E118" s="18" t="s">
        <v>81</v>
      </c>
      <c r="F118" s="19">
        <v>0</v>
      </c>
      <c r="G118" s="20" t="s">
        <v>356</v>
      </c>
      <c r="H118" s="20" t="s">
        <v>2378</v>
      </c>
      <c r="I118" s="14" t="s">
        <v>2377</v>
      </c>
      <c r="J118" s="60">
        <v>362.85</v>
      </c>
      <c r="K118" s="61">
        <v>362.85</v>
      </c>
      <c r="L118" s="61"/>
      <c r="M118" s="61"/>
      <c r="N118" s="59">
        <f t="shared" si="9"/>
        <v>0</v>
      </c>
      <c r="O118" s="16" t="s">
        <v>363</v>
      </c>
      <c r="P118" s="168" t="s">
        <v>2341</v>
      </c>
      <c r="Q118" s="107" t="s">
        <v>367</v>
      </c>
      <c r="R118" s="108"/>
      <c r="S118" t="e">
        <f>VLOOKUP(D118:D253,Sheet2!C116:E485,3,FALSE)</f>
        <v>#N/A</v>
      </c>
      <c r="T118" t="e">
        <f t="shared" si="10"/>
        <v>#N/A</v>
      </c>
      <c r="U118">
        <v>93</v>
      </c>
      <c r="V118" t="e">
        <f t="shared" si="11"/>
        <v>#N/A</v>
      </c>
      <c r="W118" t="e">
        <f t="shared" si="12"/>
        <v>#N/A</v>
      </c>
      <c r="Z118" s="79" t="s">
        <v>2184</v>
      </c>
      <c r="AA118" s="79" t="s">
        <v>2185</v>
      </c>
      <c r="AD118">
        <v>0</v>
      </c>
      <c r="AE118" t="s">
        <v>2184</v>
      </c>
      <c r="AF118" t="s">
        <v>2373</v>
      </c>
      <c r="AG118" t="s">
        <v>2374</v>
      </c>
    </row>
    <row r="119" ht="22.5" spans="1:33">
      <c r="A119" s="8">
        <v>115</v>
      </c>
      <c r="B119" s="9" t="str">
        <f>VLOOKUP(D119:D254,Sheet2!C:D,2,0)</f>
        <v>31014650115761090</v>
      </c>
      <c r="C119" s="16" t="s">
        <v>82</v>
      </c>
      <c r="D119" s="16" t="s">
        <v>446</v>
      </c>
      <c r="E119" s="18" t="s">
        <v>81</v>
      </c>
      <c r="F119" s="19">
        <v>0</v>
      </c>
      <c r="G119" s="20" t="s">
        <v>356</v>
      </c>
      <c r="H119" s="20" t="s">
        <v>2378</v>
      </c>
      <c r="I119" s="14" t="s">
        <v>2377</v>
      </c>
      <c r="J119" s="60">
        <v>362.84</v>
      </c>
      <c r="K119" s="61">
        <v>0</v>
      </c>
      <c r="L119" s="61"/>
      <c r="M119" s="61"/>
      <c r="N119" s="59">
        <f t="shared" si="9"/>
        <v>362.84</v>
      </c>
      <c r="O119" s="16" t="s">
        <v>82</v>
      </c>
      <c r="P119" s="71" t="s">
        <v>2342</v>
      </c>
      <c r="Q119" s="107" t="s">
        <v>444</v>
      </c>
      <c r="R119" s="108"/>
      <c r="S119" t="e">
        <f>VLOOKUP(D119:D254,Sheet2!C117:E486,3,FALSE)</f>
        <v>#N/A</v>
      </c>
      <c r="T119" t="e">
        <f t="shared" si="10"/>
        <v>#N/A</v>
      </c>
      <c r="U119">
        <v>93</v>
      </c>
      <c r="V119" t="e">
        <f t="shared" si="11"/>
        <v>#N/A</v>
      </c>
      <c r="W119" t="e">
        <f t="shared" si="12"/>
        <v>#N/A</v>
      </c>
      <c r="Z119" s="79" t="s">
        <v>2184</v>
      </c>
      <c r="AA119" s="79" t="s">
        <v>2185</v>
      </c>
      <c r="AD119">
        <v>0</v>
      </c>
      <c r="AE119" t="s">
        <v>2184</v>
      </c>
      <c r="AF119" t="s">
        <v>2373</v>
      </c>
      <c r="AG119" t="s">
        <v>2374</v>
      </c>
    </row>
    <row r="120" ht="22.5" spans="1:33">
      <c r="A120" s="8">
        <v>116</v>
      </c>
      <c r="B120" s="9" t="str">
        <f>VLOOKUP(D120:D255,Sheet2!C:D,2,0)</f>
        <v>31014650163944566</v>
      </c>
      <c r="C120" s="10" t="s">
        <v>1010</v>
      </c>
      <c r="D120" s="10" t="s">
        <v>1011</v>
      </c>
      <c r="E120" s="12" t="s">
        <v>1858</v>
      </c>
      <c r="F120" s="13">
        <v>50000</v>
      </c>
      <c r="G120" s="20" t="s">
        <v>2382</v>
      </c>
      <c r="H120" s="20" t="s">
        <v>2383</v>
      </c>
      <c r="I120" s="20" t="s">
        <v>2381</v>
      </c>
      <c r="J120" s="56">
        <v>561.88</v>
      </c>
      <c r="K120" s="59">
        <v>90.63</v>
      </c>
      <c r="L120" s="59"/>
      <c r="M120" s="59"/>
      <c r="N120" s="59">
        <f t="shared" si="9"/>
        <v>471.25</v>
      </c>
      <c r="O120" s="10" t="s">
        <v>1010</v>
      </c>
      <c r="P120" s="168" t="s">
        <v>2343</v>
      </c>
      <c r="Q120" s="107" t="s">
        <v>1012</v>
      </c>
      <c r="R120" s="108"/>
      <c r="S120" t="str">
        <f>VLOOKUP(D120:D255,Sheet2!C118:E487,3,FALSE)</f>
        <v>4.35</v>
      </c>
      <c r="T120">
        <f t="shared" si="10"/>
        <v>6.04166666666667</v>
      </c>
      <c r="U120">
        <v>93</v>
      </c>
      <c r="V120">
        <f t="shared" si="11"/>
        <v>561.875</v>
      </c>
      <c r="W120">
        <f t="shared" si="12"/>
        <v>561.88</v>
      </c>
      <c r="Z120" s="79" t="s">
        <v>2184</v>
      </c>
      <c r="AA120" s="79" t="s">
        <v>2185</v>
      </c>
      <c r="AD120">
        <v>0</v>
      </c>
      <c r="AE120" t="s">
        <v>2184</v>
      </c>
      <c r="AF120" t="s">
        <v>2373</v>
      </c>
      <c r="AG120" t="s">
        <v>2374</v>
      </c>
    </row>
    <row r="121" ht="22.5" spans="1:33">
      <c r="A121" s="8">
        <v>117</v>
      </c>
      <c r="B121" s="9" t="str">
        <f>VLOOKUP(D121:D256,Sheet2!C:D,2,0)</f>
        <v>31014650167099032</v>
      </c>
      <c r="C121" s="10" t="s">
        <v>1203</v>
      </c>
      <c r="D121" s="10" t="s">
        <v>1204</v>
      </c>
      <c r="E121" s="12" t="s">
        <v>81</v>
      </c>
      <c r="F121" s="13">
        <v>50000</v>
      </c>
      <c r="G121" s="20" t="s">
        <v>1128</v>
      </c>
      <c r="H121" s="20" t="s">
        <v>2384</v>
      </c>
      <c r="I121" s="20" t="s">
        <v>2381</v>
      </c>
      <c r="J121" s="56">
        <v>561.88</v>
      </c>
      <c r="K121" s="59">
        <v>471.25</v>
      </c>
      <c r="L121" s="59">
        <v>90.63</v>
      </c>
      <c r="M121" s="59"/>
      <c r="N121" s="59">
        <f t="shared" si="9"/>
        <v>0</v>
      </c>
      <c r="O121" s="10" t="s">
        <v>1203</v>
      </c>
      <c r="P121" s="168" t="s">
        <v>2344</v>
      </c>
      <c r="Q121" s="107" t="s">
        <v>1205</v>
      </c>
      <c r="R121" s="108"/>
      <c r="S121" t="str">
        <f>VLOOKUP(D121:D256,Sheet2!C119:E488,3,FALSE)</f>
        <v>4.35</v>
      </c>
      <c r="T121">
        <f t="shared" si="10"/>
        <v>6.04166666666667</v>
      </c>
      <c r="U121">
        <v>93</v>
      </c>
      <c r="V121">
        <f t="shared" si="11"/>
        <v>561.875</v>
      </c>
      <c r="W121">
        <f t="shared" si="12"/>
        <v>561.88</v>
      </c>
      <c r="Z121" s="79" t="s">
        <v>2184</v>
      </c>
      <c r="AA121" s="79" t="s">
        <v>2185</v>
      </c>
      <c r="AD121">
        <v>0</v>
      </c>
      <c r="AE121" t="s">
        <v>2184</v>
      </c>
      <c r="AF121" t="s">
        <v>2373</v>
      </c>
      <c r="AG121" t="s">
        <v>2374</v>
      </c>
    </row>
    <row r="122" ht="22.5" spans="1:33">
      <c r="A122" s="8">
        <v>118</v>
      </c>
      <c r="B122" s="9" t="str">
        <f>VLOOKUP(D122:D257,Sheet2!C:D,2,0)</f>
        <v>31014650167099258</v>
      </c>
      <c r="C122" s="10" t="s">
        <v>1156</v>
      </c>
      <c r="D122" s="10" t="s">
        <v>1157</v>
      </c>
      <c r="E122" s="12" t="s">
        <v>81</v>
      </c>
      <c r="F122" s="13">
        <v>50000</v>
      </c>
      <c r="G122" s="20" t="s">
        <v>1128</v>
      </c>
      <c r="H122" s="20" t="s">
        <v>2384</v>
      </c>
      <c r="I122" s="20" t="s">
        <v>2381</v>
      </c>
      <c r="J122" s="56">
        <v>561.88</v>
      </c>
      <c r="K122" s="59">
        <v>471.25</v>
      </c>
      <c r="L122" s="59">
        <v>90.63</v>
      </c>
      <c r="M122" s="59"/>
      <c r="N122" s="59">
        <f t="shared" si="9"/>
        <v>0</v>
      </c>
      <c r="O122" s="10" t="s">
        <v>1156</v>
      </c>
      <c r="P122" s="168" t="s">
        <v>2345</v>
      </c>
      <c r="Q122" s="107" t="s">
        <v>1158</v>
      </c>
      <c r="R122" s="108"/>
      <c r="S122" t="str">
        <f>VLOOKUP(D122:D257,Sheet2!C120:E489,3,FALSE)</f>
        <v>4.35</v>
      </c>
      <c r="T122">
        <f t="shared" si="10"/>
        <v>6.04166666666667</v>
      </c>
      <c r="U122">
        <v>93</v>
      </c>
      <c r="V122">
        <f t="shared" si="11"/>
        <v>561.875</v>
      </c>
      <c r="W122">
        <f t="shared" si="12"/>
        <v>561.88</v>
      </c>
      <c r="Z122" s="79" t="s">
        <v>2184</v>
      </c>
      <c r="AA122" s="79" t="s">
        <v>2185</v>
      </c>
      <c r="AD122">
        <v>0</v>
      </c>
      <c r="AE122" t="s">
        <v>2184</v>
      </c>
      <c r="AF122" t="s">
        <v>2373</v>
      </c>
      <c r="AG122" t="s">
        <v>2374</v>
      </c>
    </row>
    <row r="123" ht="22.5" spans="1:33">
      <c r="A123" s="8">
        <v>119</v>
      </c>
      <c r="B123" s="9" t="str">
        <f>VLOOKUP(D123:D258,Sheet2!C:D,2,0)</f>
        <v>31014650258030020</v>
      </c>
      <c r="C123" s="43" t="s">
        <v>1563</v>
      </c>
      <c r="D123" s="171" t="s">
        <v>1564</v>
      </c>
      <c r="E123" s="45" t="s">
        <v>81</v>
      </c>
      <c r="F123" s="95">
        <v>50000</v>
      </c>
      <c r="G123" s="46" t="s">
        <v>1556</v>
      </c>
      <c r="H123" s="46" t="s">
        <v>2391</v>
      </c>
      <c r="I123" s="20" t="s">
        <v>2381</v>
      </c>
      <c r="J123" s="56">
        <v>561.88</v>
      </c>
      <c r="K123" s="59">
        <v>369.74</v>
      </c>
      <c r="L123" s="59">
        <v>90.63</v>
      </c>
      <c r="M123" s="59"/>
      <c r="N123" s="59">
        <f t="shared" si="9"/>
        <v>101.51</v>
      </c>
      <c r="O123" s="43" t="s">
        <v>1563</v>
      </c>
      <c r="P123" s="172" t="s">
        <v>2347</v>
      </c>
      <c r="Q123" s="117">
        <v>18374568125</v>
      </c>
      <c r="R123" s="108"/>
      <c r="S123" t="str">
        <f>VLOOKUP(D123:D258,Sheet2!C121:E490,3,FALSE)</f>
        <v>4.35</v>
      </c>
      <c r="T123">
        <f t="shared" si="10"/>
        <v>6.04166666666667</v>
      </c>
      <c r="U123">
        <v>93</v>
      </c>
      <c r="V123">
        <f t="shared" si="11"/>
        <v>561.875</v>
      </c>
      <c r="W123">
        <f t="shared" si="12"/>
        <v>561.88</v>
      </c>
      <c r="Z123" s="79" t="s">
        <v>2184</v>
      </c>
      <c r="AA123" s="79" t="s">
        <v>2185</v>
      </c>
      <c r="AD123">
        <v>0</v>
      </c>
      <c r="AE123" t="s">
        <v>2184</v>
      </c>
      <c r="AF123" t="s">
        <v>2373</v>
      </c>
      <c r="AG123" t="s">
        <v>2374</v>
      </c>
    </row>
    <row r="124" ht="22.5" spans="1:33">
      <c r="A124" s="8">
        <v>120</v>
      </c>
      <c r="B124" s="9" t="str">
        <f>VLOOKUP(D124:D259,Sheet2!C:D,2,0)</f>
        <v>31014650258061344</v>
      </c>
      <c r="C124" s="43" t="s">
        <v>1605</v>
      </c>
      <c r="D124" s="171" t="s">
        <v>1606</v>
      </c>
      <c r="E124" s="45" t="s">
        <v>1858</v>
      </c>
      <c r="F124" s="95">
        <v>50000</v>
      </c>
      <c r="G124" s="46" t="s">
        <v>1556</v>
      </c>
      <c r="H124" s="46" t="s">
        <v>2391</v>
      </c>
      <c r="I124" s="20" t="s">
        <v>2381</v>
      </c>
      <c r="J124" s="56">
        <v>561.88</v>
      </c>
      <c r="K124" s="59">
        <v>235.63</v>
      </c>
      <c r="L124" s="59"/>
      <c r="M124" s="59"/>
      <c r="N124" s="59">
        <f t="shared" si="9"/>
        <v>326.25</v>
      </c>
      <c r="O124" s="43" t="s">
        <v>1605</v>
      </c>
      <c r="P124" s="172" t="s">
        <v>2349</v>
      </c>
      <c r="Q124" s="117">
        <v>13787544326</v>
      </c>
      <c r="R124" s="108"/>
      <c r="S124" t="str">
        <f>VLOOKUP(D124:D259,Sheet2!C122:E491,3,FALSE)</f>
        <v>4.35</v>
      </c>
      <c r="T124">
        <f t="shared" si="10"/>
        <v>6.04166666666667</v>
      </c>
      <c r="U124">
        <v>93</v>
      </c>
      <c r="V124">
        <f t="shared" si="11"/>
        <v>561.875</v>
      </c>
      <c r="W124">
        <f t="shared" si="12"/>
        <v>561.88</v>
      </c>
      <c r="Z124" s="79" t="s">
        <v>2184</v>
      </c>
      <c r="AA124" s="79" t="s">
        <v>2185</v>
      </c>
      <c r="AD124">
        <v>0</v>
      </c>
      <c r="AE124" t="s">
        <v>2184</v>
      </c>
      <c r="AF124" t="s">
        <v>2373</v>
      </c>
      <c r="AG124" t="s">
        <v>2374</v>
      </c>
    </row>
    <row r="125" ht="22.5" spans="1:33">
      <c r="A125" s="8">
        <v>121</v>
      </c>
      <c r="B125" s="29" t="str">
        <f>VLOOKUP(D125:D260,Sheet2!C:D,2,0)</f>
        <v>31014650355904841</v>
      </c>
      <c r="C125" s="30" t="s">
        <v>1856</v>
      </c>
      <c r="D125" s="31" t="s">
        <v>1857</v>
      </c>
      <c r="E125" s="81" t="s">
        <v>1858</v>
      </c>
      <c r="F125" s="32">
        <v>50000</v>
      </c>
      <c r="G125" s="33" t="s">
        <v>1850</v>
      </c>
      <c r="H125" s="34" t="s">
        <v>1851</v>
      </c>
      <c r="I125" s="32" t="s">
        <v>2381</v>
      </c>
      <c r="J125" s="124">
        <v>355.56</v>
      </c>
      <c r="K125" s="125"/>
      <c r="L125" s="125"/>
      <c r="M125" s="125"/>
      <c r="N125" s="68">
        <v>0</v>
      </c>
      <c r="O125" s="30" t="s">
        <v>1856</v>
      </c>
      <c r="P125" s="129"/>
      <c r="Q125" s="130"/>
      <c r="R125" s="112"/>
      <c r="S125" s="79" t="str">
        <f>VLOOKUP(D125:D260,Sheet2!C123:E492,3,FALSE)</f>
        <v>4</v>
      </c>
      <c r="T125" s="79">
        <f t="shared" si="10"/>
        <v>5.55555555555556</v>
      </c>
      <c r="U125" s="79">
        <v>93</v>
      </c>
      <c r="V125" s="79">
        <f t="shared" si="11"/>
        <v>516.666666666667</v>
      </c>
      <c r="W125" s="79">
        <f t="shared" si="12"/>
        <v>516.67</v>
      </c>
      <c r="X125" s="79">
        <f t="shared" ref="X125:X128" si="18">I125-G125</f>
        <v>64</v>
      </c>
      <c r="Y125" s="79">
        <f t="shared" ref="Y125:Y128" si="19">T125*X125</f>
        <v>355.555555555556</v>
      </c>
      <c r="Z125" s="79" t="s">
        <v>2184</v>
      </c>
      <c r="AA125" s="79" t="s">
        <v>2185</v>
      </c>
      <c r="AB125" s="79">
        <f t="shared" ref="AB125:AB128" si="20">ROUND(Y125:Y236,2)</f>
        <v>355.56</v>
      </c>
      <c r="AC125" s="79">
        <f t="shared" ref="AC125:AC128" si="21">J125-AB125</f>
        <v>0</v>
      </c>
      <c r="AD125" s="79">
        <f t="shared" ref="AD125:AD128" si="22">U125-X125</f>
        <v>29</v>
      </c>
      <c r="AE125" t="s">
        <v>2427</v>
      </c>
      <c r="AF125" t="s">
        <v>2428</v>
      </c>
      <c r="AG125" t="s">
        <v>2429</v>
      </c>
    </row>
    <row r="126" ht="22.5" spans="1:33">
      <c r="A126" s="8">
        <v>122</v>
      </c>
      <c r="B126" s="29" t="str">
        <f>VLOOKUP(D126:D261,Sheet2!C:D,2,0)</f>
        <v>31014650355911316</v>
      </c>
      <c r="C126" s="30" t="s">
        <v>1860</v>
      </c>
      <c r="D126" s="31" t="s">
        <v>1861</v>
      </c>
      <c r="E126" s="81" t="s">
        <v>1858</v>
      </c>
      <c r="F126" s="32">
        <v>50000</v>
      </c>
      <c r="G126" s="33" t="s">
        <v>1850</v>
      </c>
      <c r="H126" s="34" t="s">
        <v>1851</v>
      </c>
      <c r="I126" s="32" t="s">
        <v>2381</v>
      </c>
      <c r="J126" s="124">
        <v>355.56</v>
      </c>
      <c r="K126" s="125"/>
      <c r="L126" s="125"/>
      <c r="M126" s="125"/>
      <c r="N126" s="68">
        <v>0</v>
      </c>
      <c r="O126" s="30" t="s">
        <v>1860</v>
      </c>
      <c r="P126" s="131"/>
      <c r="Q126" s="130"/>
      <c r="R126" s="112"/>
      <c r="S126" s="79" t="str">
        <f>VLOOKUP(D126:D261,Sheet2!C124:E493,3,FALSE)</f>
        <v>4</v>
      </c>
      <c r="T126" s="79">
        <f t="shared" si="10"/>
        <v>5.55555555555556</v>
      </c>
      <c r="U126" s="79">
        <v>93</v>
      </c>
      <c r="V126" s="79">
        <f t="shared" si="11"/>
        <v>516.666666666667</v>
      </c>
      <c r="W126" s="79">
        <f t="shared" si="12"/>
        <v>516.67</v>
      </c>
      <c r="X126" s="79">
        <f t="shared" si="18"/>
        <v>64</v>
      </c>
      <c r="Y126" s="79">
        <f t="shared" si="19"/>
        <v>355.555555555556</v>
      </c>
      <c r="Z126" s="79" t="s">
        <v>2184</v>
      </c>
      <c r="AA126" s="79" t="s">
        <v>2185</v>
      </c>
      <c r="AB126" s="79">
        <f t="shared" si="20"/>
        <v>355.56</v>
      </c>
      <c r="AC126" s="79">
        <f t="shared" si="21"/>
        <v>0</v>
      </c>
      <c r="AD126" s="79">
        <f t="shared" si="22"/>
        <v>29</v>
      </c>
      <c r="AE126" t="s">
        <v>2427</v>
      </c>
      <c r="AF126" t="s">
        <v>2428</v>
      </c>
      <c r="AG126" t="s">
        <v>2429</v>
      </c>
    </row>
    <row r="127" ht="22.5" spans="1:33">
      <c r="A127" s="8">
        <v>123</v>
      </c>
      <c r="B127" s="29" t="str">
        <f>VLOOKUP(D127:D262,Sheet2!C:D,2,0)</f>
        <v>31014650356679438</v>
      </c>
      <c r="C127" s="30" t="s">
        <v>2095</v>
      </c>
      <c r="D127" s="31" t="s">
        <v>2096</v>
      </c>
      <c r="E127" s="81" t="s">
        <v>81</v>
      </c>
      <c r="F127" s="32">
        <v>50000</v>
      </c>
      <c r="G127" s="33" t="s">
        <v>2057</v>
      </c>
      <c r="H127" s="34" t="s">
        <v>2058</v>
      </c>
      <c r="I127" s="32" t="s">
        <v>2381</v>
      </c>
      <c r="J127" s="124">
        <v>338.89</v>
      </c>
      <c r="K127" s="125"/>
      <c r="L127" s="125"/>
      <c r="M127" s="125"/>
      <c r="N127" s="68">
        <v>0</v>
      </c>
      <c r="O127" s="30" t="s">
        <v>2095</v>
      </c>
      <c r="P127" s="131"/>
      <c r="Q127" s="31" t="s">
        <v>2097</v>
      </c>
      <c r="R127" s="112"/>
      <c r="S127" s="79" t="str">
        <f>VLOOKUP(D127:D262,Sheet2!C125:E494,3,FALSE)</f>
        <v>4</v>
      </c>
      <c r="T127" s="79">
        <f t="shared" si="10"/>
        <v>5.55555555555556</v>
      </c>
      <c r="U127" s="79">
        <v>93</v>
      </c>
      <c r="V127" s="79">
        <f t="shared" si="11"/>
        <v>516.666666666667</v>
      </c>
      <c r="W127" s="79">
        <f t="shared" si="12"/>
        <v>516.67</v>
      </c>
      <c r="X127" s="79">
        <f t="shared" si="18"/>
        <v>61</v>
      </c>
      <c r="Y127" s="79">
        <f t="shared" si="19"/>
        <v>338.888888888889</v>
      </c>
      <c r="Z127" s="79" t="s">
        <v>2184</v>
      </c>
      <c r="AA127" s="79" t="s">
        <v>2185</v>
      </c>
      <c r="AB127" s="79">
        <f t="shared" si="20"/>
        <v>338.89</v>
      </c>
      <c r="AC127" s="79">
        <f t="shared" si="21"/>
        <v>0</v>
      </c>
      <c r="AD127" s="79">
        <f t="shared" si="22"/>
        <v>32</v>
      </c>
      <c r="AE127" t="s">
        <v>2395</v>
      </c>
      <c r="AF127" t="s">
        <v>2396</v>
      </c>
      <c r="AG127" t="s">
        <v>2397</v>
      </c>
    </row>
    <row r="128" ht="22.5" spans="1:33">
      <c r="A128" s="8">
        <v>124</v>
      </c>
      <c r="B128" s="29" t="str">
        <f>VLOOKUP(D128:D263,Sheet2!C:D,2,0)</f>
        <v>31014650356804405</v>
      </c>
      <c r="C128" s="30" t="s">
        <v>1848</v>
      </c>
      <c r="D128" s="31" t="s">
        <v>2092</v>
      </c>
      <c r="E128" s="81" t="s">
        <v>81</v>
      </c>
      <c r="F128" s="32">
        <v>50000</v>
      </c>
      <c r="G128" s="33" t="s">
        <v>2057</v>
      </c>
      <c r="H128" s="34" t="s">
        <v>2058</v>
      </c>
      <c r="I128" s="32" t="s">
        <v>2381</v>
      </c>
      <c r="J128" s="124">
        <v>338.89</v>
      </c>
      <c r="K128" s="125"/>
      <c r="L128" s="125"/>
      <c r="M128" s="125"/>
      <c r="N128" s="68">
        <v>0</v>
      </c>
      <c r="O128" s="30" t="s">
        <v>1848</v>
      </c>
      <c r="P128" s="131"/>
      <c r="Q128" s="31" t="s">
        <v>126</v>
      </c>
      <c r="R128" s="112"/>
      <c r="S128" s="79" t="str">
        <f>VLOOKUP(D128:D263,Sheet2!C126:E495,3,FALSE)</f>
        <v>4</v>
      </c>
      <c r="T128" s="79">
        <f t="shared" si="10"/>
        <v>5.55555555555556</v>
      </c>
      <c r="U128" s="79">
        <v>93</v>
      </c>
      <c r="V128" s="79">
        <f t="shared" si="11"/>
        <v>516.666666666667</v>
      </c>
      <c r="W128" s="79">
        <f t="shared" si="12"/>
        <v>516.67</v>
      </c>
      <c r="X128" s="79">
        <f t="shared" si="18"/>
        <v>61</v>
      </c>
      <c r="Y128" s="79">
        <f t="shared" si="19"/>
        <v>338.888888888889</v>
      </c>
      <c r="Z128" s="79" t="s">
        <v>2184</v>
      </c>
      <c r="AA128" s="79" t="s">
        <v>2185</v>
      </c>
      <c r="AB128" s="79">
        <f t="shared" si="20"/>
        <v>338.89</v>
      </c>
      <c r="AC128" s="79">
        <f t="shared" si="21"/>
        <v>0</v>
      </c>
      <c r="AD128" s="79">
        <f t="shared" si="22"/>
        <v>32</v>
      </c>
      <c r="AE128" t="s">
        <v>2395</v>
      </c>
      <c r="AF128" t="s">
        <v>2396</v>
      </c>
      <c r="AG128" t="s">
        <v>2397</v>
      </c>
    </row>
    <row r="129" ht="22.5" spans="1:33">
      <c r="A129" s="8">
        <v>125</v>
      </c>
      <c r="B129" s="9" t="str">
        <f>VLOOKUP(D129:D264,Sheet2!C:D,2,0)</f>
        <v>31014650115663297</v>
      </c>
      <c r="C129" s="16" t="s">
        <v>245</v>
      </c>
      <c r="D129" s="167" t="s">
        <v>246</v>
      </c>
      <c r="E129" s="18" t="s">
        <v>593</v>
      </c>
      <c r="F129" s="19">
        <v>0</v>
      </c>
      <c r="G129" s="20" t="s">
        <v>184</v>
      </c>
      <c r="H129" s="20" t="s">
        <v>2376</v>
      </c>
      <c r="I129" s="14" t="s">
        <v>2377</v>
      </c>
      <c r="J129" s="60">
        <v>362.84</v>
      </c>
      <c r="K129" s="61">
        <v>0</v>
      </c>
      <c r="L129" s="61"/>
      <c r="M129" s="61"/>
      <c r="N129" s="59">
        <f t="shared" si="9"/>
        <v>362.84</v>
      </c>
      <c r="O129" s="16" t="s">
        <v>245</v>
      </c>
      <c r="P129" s="71" t="s">
        <v>2354</v>
      </c>
      <c r="Q129" s="113" t="s">
        <v>249</v>
      </c>
      <c r="R129" s="108" t="s">
        <v>2355</v>
      </c>
      <c r="S129" t="e">
        <f>VLOOKUP(D129:D264,Sheet2!C127:E496,3,FALSE)</f>
        <v>#N/A</v>
      </c>
      <c r="T129" t="e">
        <f t="shared" si="10"/>
        <v>#N/A</v>
      </c>
      <c r="U129">
        <v>93</v>
      </c>
      <c r="V129" t="e">
        <f t="shared" si="11"/>
        <v>#N/A</v>
      </c>
      <c r="W129" t="e">
        <f t="shared" si="12"/>
        <v>#N/A</v>
      </c>
      <c r="Z129" s="79" t="s">
        <v>2184</v>
      </c>
      <c r="AA129" s="79" t="s">
        <v>2185</v>
      </c>
      <c r="AD129">
        <v>0</v>
      </c>
      <c r="AE129" t="s">
        <v>2184</v>
      </c>
      <c r="AF129" t="s">
        <v>2373</v>
      </c>
      <c r="AG129" t="s">
        <v>2374</v>
      </c>
    </row>
    <row r="130" ht="22.5" spans="1:33">
      <c r="A130" s="8">
        <v>126</v>
      </c>
      <c r="B130" s="9" t="str">
        <f>VLOOKUP(D130:D265,Sheet2!C:D,2,0)</f>
        <v>31014650115742465</v>
      </c>
      <c r="C130" s="16" t="s">
        <v>290</v>
      </c>
      <c r="D130" s="167" t="s">
        <v>291</v>
      </c>
      <c r="E130" s="18" t="s">
        <v>593</v>
      </c>
      <c r="F130" s="19">
        <v>0</v>
      </c>
      <c r="G130" s="20" t="s">
        <v>184</v>
      </c>
      <c r="H130" s="20" t="s">
        <v>2376</v>
      </c>
      <c r="I130" s="14" t="s">
        <v>2377</v>
      </c>
      <c r="J130" s="60">
        <v>362.84</v>
      </c>
      <c r="K130" s="61">
        <v>362.84</v>
      </c>
      <c r="L130" s="61"/>
      <c r="M130" s="61"/>
      <c r="N130" s="59">
        <f t="shared" si="9"/>
        <v>0</v>
      </c>
      <c r="O130" s="16" t="s">
        <v>290</v>
      </c>
      <c r="P130" s="168" t="s">
        <v>2357</v>
      </c>
      <c r="Q130" s="113" t="s">
        <v>294</v>
      </c>
      <c r="R130" s="108"/>
      <c r="S130" t="e">
        <f>VLOOKUP(D130:D265,Sheet2!C128:E497,3,FALSE)</f>
        <v>#N/A</v>
      </c>
      <c r="T130" t="e">
        <f t="shared" si="10"/>
        <v>#N/A</v>
      </c>
      <c r="U130">
        <v>93</v>
      </c>
      <c r="V130" t="e">
        <f t="shared" si="11"/>
        <v>#N/A</v>
      </c>
      <c r="W130" t="e">
        <f t="shared" si="12"/>
        <v>#N/A</v>
      </c>
      <c r="Z130" s="79" t="s">
        <v>2184</v>
      </c>
      <c r="AA130" s="79" t="s">
        <v>2185</v>
      </c>
      <c r="AD130">
        <v>0</v>
      </c>
      <c r="AE130" t="s">
        <v>2184</v>
      </c>
      <c r="AF130" t="s">
        <v>2373</v>
      </c>
      <c r="AG130" t="s">
        <v>2374</v>
      </c>
    </row>
    <row r="131" ht="22.5" spans="1:33">
      <c r="A131" s="8">
        <v>127</v>
      </c>
      <c r="B131" s="9" t="str">
        <f>VLOOKUP(D131:D266,Sheet2!C:D,2,0)</f>
        <v>31014650115665126</v>
      </c>
      <c r="C131" s="16" t="s">
        <v>88</v>
      </c>
      <c r="D131" s="167" t="s">
        <v>240</v>
      </c>
      <c r="E131" s="18" t="s">
        <v>593</v>
      </c>
      <c r="F131" s="19">
        <v>0</v>
      </c>
      <c r="G131" s="20" t="s">
        <v>184</v>
      </c>
      <c r="H131" s="20" t="s">
        <v>2376</v>
      </c>
      <c r="I131" s="14" t="s">
        <v>2377</v>
      </c>
      <c r="J131" s="60">
        <v>362.84</v>
      </c>
      <c r="K131" s="61">
        <v>0</v>
      </c>
      <c r="L131" s="61"/>
      <c r="M131" s="61"/>
      <c r="N131" s="59">
        <f t="shared" si="9"/>
        <v>362.84</v>
      </c>
      <c r="O131" s="16" t="s">
        <v>88</v>
      </c>
      <c r="P131" s="168" t="s">
        <v>2358</v>
      </c>
      <c r="Q131" s="113" t="s">
        <v>243</v>
      </c>
      <c r="R131" s="108"/>
      <c r="S131" t="e">
        <f>VLOOKUP(D131:D266,Sheet2!C129:E498,3,FALSE)</f>
        <v>#N/A</v>
      </c>
      <c r="T131" t="e">
        <f t="shared" si="10"/>
        <v>#N/A</v>
      </c>
      <c r="U131">
        <v>93</v>
      </c>
      <c r="V131" t="e">
        <f t="shared" si="11"/>
        <v>#N/A</v>
      </c>
      <c r="W131" t="e">
        <f t="shared" si="12"/>
        <v>#N/A</v>
      </c>
      <c r="Z131" s="79" t="s">
        <v>2184</v>
      </c>
      <c r="AA131" s="79" t="s">
        <v>2185</v>
      </c>
      <c r="AD131">
        <v>0</v>
      </c>
      <c r="AE131" t="s">
        <v>2184</v>
      </c>
      <c r="AF131" t="s">
        <v>2373</v>
      </c>
      <c r="AG131" t="s">
        <v>2374</v>
      </c>
    </row>
    <row r="132" ht="22.5" spans="1:33">
      <c r="A132" s="8">
        <v>128</v>
      </c>
      <c r="B132" s="9" t="str">
        <f>VLOOKUP(D132:D267,Sheet2!C:D,2,0)</f>
        <v>31014650115676024</v>
      </c>
      <c r="C132" s="16" t="s">
        <v>257</v>
      </c>
      <c r="D132" s="16" t="s">
        <v>258</v>
      </c>
      <c r="E132" s="18" t="s">
        <v>593</v>
      </c>
      <c r="F132" s="19">
        <v>0</v>
      </c>
      <c r="G132" s="20" t="s">
        <v>184</v>
      </c>
      <c r="H132" s="20" t="s">
        <v>2376</v>
      </c>
      <c r="I132" s="14" t="s">
        <v>2377</v>
      </c>
      <c r="J132" s="60">
        <v>362.84</v>
      </c>
      <c r="K132" s="61">
        <v>0</v>
      </c>
      <c r="L132" s="61"/>
      <c r="M132" s="61"/>
      <c r="N132" s="59">
        <f t="shared" si="9"/>
        <v>362.84</v>
      </c>
      <c r="O132" s="16" t="s">
        <v>257</v>
      </c>
      <c r="P132" s="71" t="s">
        <v>2360</v>
      </c>
      <c r="Q132" s="113" t="s">
        <v>261</v>
      </c>
      <c r="R132" s="108"/>
      <c r="S132" t="e">
        <f>VLOOKUP(D132:D267,Sheet2!C130:E499,3,FALSE)</f>
        <v>#N/A</v>
      </c>
      <c r="T132" t="e">
        <f t="shared" si="10"/>
        <v>#N/A</v>
      </c>
      <c r="U132">
        <v>93</v>
      </c>
      <c r="V132" t="e">
        <f t="shared" si="11"/>
        <v>#N/A</v>
      </c>
      <c r="W132" t="e">
        <f t="shared" si="12"/>
        <v>#N/A</v>
      </c>
      <c r="Z132" s="79" t="s">
        <v>2184</v>
      </c>
      <c r="AA132" s="79" t="s">
        <v>2185</v>
      </c>
      <c r="AD132">
        <v>0</v>
      </c>
      <c r="AE132" t="s">
        <v>2184</v>
      </c>
      <c r="AF132" t="s">
        <v>2373</v>
      </c>
      <c r="AG132" t="s">
        <v>2374</v>
      </c>
    </row>
    <row r="133" ht="22.5" spans="1:33">
      <c r="A133" s="8">
        <v>129</v>
      </c>
      <c r="B133" s="9" t="str">
        <f>VLOOKUP(D133:D268,Sheet2!C:D,2,0)</f>
        <v>31014650123016205</v>
      </c>
      <c r="C133" s="16" t="s">
        <v>84</v>
      </c>
      <c r="D133" s="167" t="s">
        <v>590</v>
      </c>
      <c r="E133" s="18" t="s">
        <v>593</v>
      </c>
      <c r="F133" s="19">
        <v>50000</v>
      </c>
      <c r="G133" s="20" t="s">
        <v>2442</v>
      </c>
      <c r="H133" s="20" t="s">
        <v>2443</v>
      </c>
      <c r="I133" s="20" t="s">
        <v>2381</v>
      </c>
      <c r="J133" s="56">
        <v>613.54</v>
      </c>
      <c r="K133" s="59">
        <v>521.18</v>
      </c>
      <c r="L133" s="59">
        <v>92.36</v>
      </c>
      <c r="M133" s="59"/>
      <c r="N133" s="59">
        <f t="shared" ref="N133:N140" si="23">J133-K133-L133-M133</f>
        <v>0</v>
      </c>
      <c r="O133" s="16" t="s">
        <v>84</v>
      </c>
      <c r="P133" s="168" t="s">
        <v>2361</v>
      </c>
      <c r="Q133" s="113" t="s">
        <v>595</v>
      </c>
      <c r="R133" s="108"/>
      <c r="S133">
        <v>4.75</v>
      </c>
      <c r="T133">
        <f t="shared" ref="T133:T140" si="24">F133*S133/100/12/30</f>
        <v>6.59722222222222</v>
      </c>
      <c r="U133">
        <v>93</v>
      </c>
      <c r="V133">
        <f t="shared" ref="V133:V140" si="25">T133*U133</f>
        <v>613.541666666667</v>
      </c>
      <c r="W133">
        <f t="shared" ref="W133:W140" si="26">ROUND(V133:V268,2)</f>
        <v>613.54</v>
      </c>
      <c r="Z133" s="79" t="s">
        <v>2184</v>
      </c>
      <c r="AA133" s="79" t="s">
        <v>2185</v>
      </c>
      <c r="AD133">
        <v>0</v>
      </c>
      <c r="AE133" t="s">
        <v>2184</v>
      </c>
      <c r="AF133" t="s">
        <v>2373</v>
      </c>
      <c r="AG133" t="s">
        <v>2374</v>
      </c>
    </row>
    <row r="134" ht="22.5" spans="1:33">
      <c r="A134" s="8">
        <v>130</v>
      </c>
      <c r="B134" s="9" t="str">
        <f>VLOOKUP(D134:D269,Sheet2!C:D,2,0)</f>
        <v>31014650164020462</v>
      </c>
      <c r="C134" s="16" t="s">
        <v>974</v>
      </c>
      <c r="D134" s="16" t="s">
        <v>975</v>
      </c>
      <c r="E134" s="18" t="s">
        <v>2444</v>
      </c>
      <c r="F134" s="19">
        <v>50000</v>
      </c>
      <c r="G134" s="20" t="s">
        <v>2382</v>
      </c>
      <c r="H134" s="20" t="s">
        <v>2383</v>
      </c>
      <c r="I134" s="20" t="s">
        <v>2381</v>
      </c>
      <c r="J134" s="56">
        <v>561.88</v>
      </c>
      <c r="K134" s="59">
        <v>90.63</v>
      </c>
      <c r="L134" s="59"/>
      <c r="M134" s="59"/>
      <c r="N134" s="59">
        <f t="shared" si="23"/>
        <v>471.25</v>
      </c>
      <c r="O134" s="16" t="s">
        <v>974</v>
      </c>
      <c r="P134" s="168" t="s">
        <v>2363</v>
      </c>
      <c r="Q134" s="113" t="s">
        <v>978</v>
      </c>
      <c r="R134" s="108"/>
      <c r="S134" t="str">
        <f>VLOOKUP(D134:D269,Sheet2!C132:E501,3,FALSE)</f>
        <v>4.35</v>
      </c>
      <c r="T134">
        <f t="shared" si="24"/>
        <v>6.04166666666667</v>
      </c>
      <c r="U134">
        <v>93</v>
      </c>
      <c r="V134">
        <f t="shared" si="25"/>
        <v>561.875</v>
      </c>
      <c r="W134">
        <f t="shared" si="26"/>
        <v>561.88</v>
      </c>
      <c r="Z134" s="79" t="s">
        <v>2184</v>
      </c>
      <c r="AA134" s="79" t="s">
        <v>2185</v>
      </c>
      <c r="AD134">
        <v>0</v>
      </c>
      <c r="AE134" t="s">
        <v>2184</v>
      </c>
      <c r="AF134" t="s">
        <v>2373</v>
      </c>
      <c r="AG134" t="s">
        <v>2374</v>
      </c>
    </row>
    <row r="135" ht="22.5" spans="1:33">
      <c r="A135" s="8">
        <v>131</v>
      </c>
      <c r="B135" s="9" t="str">
        <f>VLOOKUP(D135:D270,Sheet2!C:D,2,0)</f>
        <v>31014650167171442</v>
      </c>
      <c r="C135" s="16" t="s">
        <v>1140</v>
      </c>
      <c r="D135" s="16" t="s">
        <v>1141</v>
      </c>
      <c r="E135" s="18" t="s">
        <v>593</v>
      </c>
      <c r="F135" s="19">
        <v>50000</v>
      </c>
      <c r="G135" s="20" t="s">
        <v>1128</v>
      </c>
      <c r="H135" s="20" t="s">
        <v>2384</v>
      </c>
      <c r="I135" s="20" t="s">
        <v>2381</v>
      </c>
      <c r="J135" s="56">
        <v>561.88</v>
      </c>
      <c r="K135" s="59">
        <v>477.29</v>
      </c>
      <c r="L135" s="59"/>
      <c r="M135" s="59"/>
      <c r="N135" s="59">
        <f t="shared" si="23"/>
        <v>84.59</v>
      </c>
      <c r="O135" s="16" t="s">
        <v>1140</v>
      </c>
      <c r="P135" s="168" t="s">
        <v>2365</v>
      </c>
      <c r="Q135" s="113" t="s">
        <v>1144</v>
      </c>
      <c r="R135" s="108"/>
      <c r="S135" t="str">
        <f>VLOOKUP(D135:D270,Sheet2!C133:E502,3,FALSE)</f>
        <v>4.35</v>
      </c>
      <c r="T135">
        <f t="shared" si="24"/>
        <v>6.04166666666667</v>
      </c>
      <c r="U135">
        <v>93</v>
      </c>
      <c r="V135">
        <f t="shared" si="25"/>
        <v>561.875</v>
      </c>
      <c r="W135">
        <f t="shared" si="26"/>
        <v>561.88</v>
      </c>
      <c r="Z135" s="79" t="s">
        <v>2184</v>
      </c>
      <c r="AA135" s="79" t="s">
        <v>2185</v>
      </c>
      <c r="AD135">
        <v>0</v>
      </c>
      <c r="AE135" t="s">
        <v>2184</v>
      </c>
      <c r="AF135" t="s">
        <v>2373</v>
      </c>
      <c r="AG135" t="s">
        <v>2374</v>
      </c>
    </row>
    <row r="136" ht="22.5" spans="1:33">
      <c r="A136" s="8">
        <v>132</v>
      </c>
      <c r="B136" s="9" t="str">
        <f>VLOOKUP(D136:D271,Sheet2!C:D,2,0)</f>
        <v>31014650167197530</v>
      </c>
      <c r="C136" s="16" t="s">
        <v>1178</v>
      </c>
      <c r="D136" s="16" t="s">
        <v>1179</v>
      </c>
      <c r="E136" s="18" t="s">
        <v>593</v>
      </c>
      <c r="F136" s="19">
        <v>50000</v>
      </c>
      <c r="G136" s="20" t="s">
        <v>1128</v>
      </c>
      <c r="H136" s="20" t="s">
        <v>2384</v>
      </c>
      <c r="I136" s="20" t="s">
        <v>2381</v>
      </c>
      <c r="J136" s="56">
        <v>561.88</v>
      </c>
      <c r="K136" s="59">
        <v>90.64</v>
      </c>
      <c r="L136" s="59">
        <v>459.17</v>
      </c>
      <c r="M136" s="59"/>
      <c r="N136" s="59">
        <f t="shared" si="23"/>
        <v>12.07</v>
      </c>
      <c r="O136" s="16" t="s">
        <v>1178</v>
      </c>
      <c r="P136" s="71" t="s">
        <v>2366</v>
      </c>
      <c r="Q136" s="113" t="s">
        <v>1180</v>
      </c>
      <c r="R136" s="108"/>
      <c r="S136" t="str">
        <f>VLOOKUP(D136:D271,Sheet2!C134:E503,3,FALSE)</f>
        <v>4.35</v>
      </c>
      <c r="T136">
        <f t="shared" si="24"/>
        <v>6.04166666666667</v>
      </c>
      <c r="U136">
        <v>93</v>
      </c>
      <c r="V136">
        <f t="shared" si="25"/>
        <v>561.875</v>
      </c>
      <c r="W136">
        <f t="shared" si="26"/>
        <v>561.88</v>
      </c>
      <c r="Z136" s="79" t="s">
        <v>2184</v>
      </c>
      <c r="AA136" s="79" t="s">
        <v>2185</v>
      </c>
      <c r="AD136">
        <v>0</v>
      </c>
      <c r="AE136" t="s">
        <v>2184</v>
      </c>
      <c r="AF136" t="s">
        <v>2373</v>
      </c>
      <c r="AG136" t="s">
        <v>2374</v>
      </c>
    </row>
    <row r="137" ht="22.5" spans="1:33">
      <c r="A137" s="8">
        <v>133</v>
      </c>
      <c r="B137" s="9" t="str">
        <f>VLOOKUP(D137:D272,Sheet2!C:D,2,0)</f>
        <v>31014650258152856</v>
      </c>
      <c r="C137" s="43" t="s">
        <v>1584</v>
      </c>
      <c r="D137" s="43" t="s">
        <v>1585</v>
      </c>
      <c r="E137" s="45" t="s">
        <v>593</v>
      </c>
      <c r="F137" s="95">
        <v>50000</v>
      </c>
      <c r="G137" s="46" t="s">
        <v>1556</v>
      </c>
      <c r="H137" s="46" t="s">
        <v>2391</v>
      </c>
      <c r="I137" s="20" t="s">
        <v>2381</v>
      </c>
      <c r="J137" s="56">
        <v>561.88</v>
      </c>
      <c r="K137" s="59">
        <v>271.88</v>
      </c>
      <c r="L137" s="59"/>
      <c r="M137" s="59"/>
      <c r="N137" s="59">
        <f t="shared" si="23"/>
        <v>290</v>
      </c>
      <c r="O137" s="43" t="s">
        <v>1584</v>
      </c>
      <c r="P137" s="173" t="s">
        <v>2368</v>
      </c>
      <c r="Q137" s="115">
        <v>18620948015</v>
      </c>
      <c r="R137" s="108"/>
      <c r="S137" t="str">
        <f>VLOOKUP(D137:D272,Sheet2!C135:E504,3,FALSE)</f>
        <v>4.35</v>
      </c>
      <c r="T137">
        <f t="shared" si="24"/>
        <v>6.04166666666667</v>
      </c>
      <c r="U137">
        <v>93</v>
      </c>
      <c r="V137">
        <f t="shared" si="25"/>
        <v>561.875</v>
      </c>
      <c r="W137">
        <f t="shared" si="26"/>
        <v>561.88</v>
      </c>
      <c r="Z137" s="79" t="s">
        <v>2184</v>
      </c>
      <c r="AA137" s="79" t="s">
        <v>2185</v>
      </c>
      <c r="AD137">
        <v>0</v>
      </c>
      <c r="AE137" t="s">
        <v>2184</v>
      </c>
      <c r="AF137" t="s">
        <v>2373</v>
      </c>
      <c r="AG137" t="s">
        <v>2374</v>
      </c>
    </row>
    <row r="138" ht="22.5" spans="1:33">
      <c r="A138" s="8">
        <v>134</v>
      </c>
      <c r="B138" s="9" t="str">
        <f>VLOOKUP(D138:D273,Sheet2!C:D,2,0)</f>
        <v>31014650311299278</v>
      </c>
      <c r="C138" s="16" t="s">
        <v>86</v>
      </c>
      <c r="D138" s="167" t="s">
        <v>1739</v>
      </c>
      <c r="E138" s="18" t="s">
        <v>593</v>
      </c>
      <c r="F138" s="19">
        <v>50000</v>
      </c>
      <c r="G138" s="20" t="s">
        <v>2445</v>
      </c>
      <c r="H138" s="20" t="s">
        <v>2446</v>
      </c>
      <c r="I138" s="20" t="s">
        <v>2381</v>
      </c>
      <c r="J138" s="126">
        <v>536.04</v>
      </c>
      <c r="K138" s="127">
        <v>51.88</v>
      </c>
      <c r="L138" s="127"/>
      <c r="M138" s="127"/>
      <c r="N138" s="59">
        <f t="shared" si="23"/>
        <v>484.16</v>
      </c>
      <c r="O138" s="16" t="s">
        <v>86</v>
      </c>
      <c r="P138" s="169" t="s">
        <v>2369</v>
      </c>
      <c r="Q138" s="113">
        <v>15906486786</v>
      </c>
      <c r="R138" s="108"/>
      <c r="S138" t="str">
        <f>VLOOKUP(D138:D273,Sheet2!C136:E505,3,FALSE)</f>
        <v>4.15</v>
      </c>
      <c r="T138">
        <f t="shared" si="24"/>
        <v>5.76388888888889</v>
      </c>
      <c r="U138">
        <v>93</v>
      </c>
      <c r="V138">
        <f t="shared" si="25"/>
        <v>536.041666666667</v>
      </c>
      <c r="W138">
        <f t="shared" si="26"/>
        <v>536.04</v>
      </c>
      <c r="Z138" s="79" t="s">
        <v>2184</v>
      </c>
      <c r="AA138" s="79" t="s">
        <v>2185</v>
      </c>
      <c r="AD138">
        <v>0</v>
      </c>
      <c r="AE138" t="s">
        <v>2184</v>
      </c>
      <c r="AF138" t="s">
        <v>2373</v>
      </c>
      <c r="AG138" t="s">
        <v>2374</v>
      </c>
    </row>
    <row r="139" ht="22.5" spans="1:33">
      <c r="A139" s="8">
        <v>135</v>
      </c>
      <c r="B139" s="29" t="str">
        <f>VLOOKUP(D139:D274,Sheet2!C:D,2,0)</f>
        <v>31014650356007318</v>
      </c>
      <c r="C139" s="30" t="s">
        <v>1866</v>
      </c>
      <c r="D139" s="31" t="s">
        <v>1867</v>
      </c>
      <c r="E139" s="81" t="s">
        <v>2447</v>
      </c>
      <c r="F139" s="32">
        <v>50000</v>
      </c>
      <c r="G139" s="33" t="s">
        <v>1850</v>
      </c>
      <c r="H139" s="34" t="s">
        <v>1851</v>
      </c>
      <c r="I139" s="32" t="s">
        <v>2381</v>
      </c>
      <c r="J139" s="96">
        <v>355.56</v>
      </c>
      <c r="K139" s="97"/>
      <c r="L139" s="97"/>
      <c r="M139" s="97"/>
      <c r="N139" s="68">
        <v>0</v>
      </c>
      <c r="O139" s="30" t="s">
        <v>1866</v>
      </c>
      <c r="P139" s="80"/>
      <c r="Q139" s="31" t="s">
        <v>126</v>
      </c>
      <c r="R139" s="112"/>
      <c r="S139" s="79" t="str">
        <f>VLOOKUP(D139:D274,Sheet2!C137:E506,3,FALSE)</f>
        <v>4</v>
      </c>
      <c r="T139" s="79">
        <f t="shared" si="24"/>
        <v>5.55555555555556</v>
      </c>
      <c r="U139" s="79">
        <v>93</v>
      </c>
      <c r="V139" s="79">
        <f t="shared" si="25"/>
        <v>516.666666666667</v>
      </c>
      <c r="W139" s="79">
        <f t="shared" si="26"/>
        <v>516.67</v>
      </c>
      <c r="X139" s="79">
        <f>I139-G139</f>
        <v>64</v>
      </c>
      <c r="Y139" s="79">
        <f>T139*X139</f>
        <v>355.555555555556</v>
      </c>
      <c r="Z139" s="79" t="s">
        <v>2184</v>
      </c>
      <c r="AA139" s="79" t="s">
        <v>2185</v>
      </c>
      <c r="AB139" s="79">
        <f>ROUND(Y139:Y250,2)</f>
        <v>355.56</v>
      </c>
      <c r="AC139" s="79">
        <f>J139-AB139</f>
        <v>0</v>
      </c>
      <c r="AD139" s="79">
        <f>U139-X139</f>
        <v>29</v>
      </c>
      <c r="AE139" t="s">
        <v>2427</v>
      </c>
      <c r="AF139" t="s">
        <v>2428</v>
      </c>
      <c r="AG139" t="s">
        <v>2429</v>
      </c>
    </row>
    <row r="140" ht="22.5" spans="1:33">
      <c r="A140" s="8">
        <v>136</v>
      </c>
      <c r="B140" s="29" t="str">
        <f>VLOOKUP(D140:D275,Sheet2!C:D,2,0)</f>
        <v>31014650356484473</v>
      </c>
      <c r="C140" s="30" t="s">
        <v>2039</v>
      </c>
      <c r="D140" s="31" t="s">
        <v>2040</v>
      </c>
      <c r="E140" s="81" t="s">
        <v>593</v>
      </c>
      <c r="F140" s="32">
        <v>50000</v>
      </c>
      <c r="G140" s="33" t="s">
        <v>2015</v>
      </c>
      <c r="H140" s="34" t="s">
        <v>2016</v>
      </c>
      <c r="I140" s="32" t="s">
        <v>2381</v>
      </c>
      <c r="J140" s="96">
        <v>344.44</v>
      </c>
      <c r="K140" s="97"/>
      <c r="L140" s="97"/>
      <c r="M140" s="97"/>
      <c r="N140" s="68">
        <v>0</v>
      </c>
      <c r="O140" s="30" t="s">
        <v>2039</v>
      </c>
      <c r="P140" s="80"/>
      <c r="Q140" s="31" t="s">
        <v>2041</v>
      </c>
      <c r="R140" s="112"/>
      <c r="S140" s="79" t="str">
        <f>VLOOKUP(D140:D275,Sheet2!C138:E507,3,FALSE)</f>
        <v>4</v>
      </c>
      <c r="T140" s="79">
        <f t="shared" si="24"/>
        <v>5.55555555555556</v>
      </c>
      <c r="U140" s="79">
        <v>93</v>
      </c>
      <c r="V140" s="79">
        <f t="shared" si="25"/>
        <v>516.666666666667</v>
      </c>
      <c r="W140" s="79">
        <f t="shared" si="26"/>
        <v>516.67</v>
      </c>
      <c r="X140" s="79">
        <f>I140-G140</f>
        <v>62</v>
      </c>
      <c r="Y140" s="79">
        <f>T140*X140</f>
        <v>344.444444444444</v>
      </c>
      <c r="Z140" s="79" t="s">
        <v>2184</v>
      </c>
      <c r="AA140" s="79" t="s">
        <v>2185</v>
      </c>
      <c r="AB140" s="79">
        <f>ROUND(Y140:Y251,2)</f>
        <v>344.44</v>
      </c>
      <c r="AC140" s="79">
        <f>J140-AB140</f>
        <v>0</v>
      </c>
      <c r="AD140" s="79">
        <f>U140-X140</f>
        <v>31</v>
      </c>
      <c r="AE140" t="s">
        <v>2392</v>
      </c>
      <c r="AF140" t="s">
        <v>2393</v>
      </c>
      <c r="AG140" t="s">
        <v>2394</v>
      </c>
    </row>
    <row r="141" spans="6:33">
      <c r="F141">
        <f>SUM(F5:F140)</f>
        <v>4410000</v>
      </c>
      <c r="J141">
        <f>SUM(J5:J140)</f>
        <v>61020.0999999999</v>
      </c>
      <c r="N141" s="59"/>
      <c r="Z141" s="79" t="s">
        <v>2184</v>
      </c>
      <c r="AA141" s="79" t="s">
        <v>2185</v>
      </c>
      <c r="AE141" t="s">
        <v>2184</v>
      </c>
      <c r="AF141" t="s">
        <v>2185</v>
      </c>
      <c r="AG141" t="s">
        <v>2448</v>
      </c>
    </row>
  </sheetData>
  <mergeCells count="26">
    <mergeCell ref="A1:R1"/>
    <mergeCell ref="A2:E2"/>
    <mergeCell ref="O3:P3"/>
    <mergeCell ref="A3:A4"/>
    <mergeCell ref="B3:B4"/>
    <mergeCell ref="C3:C4"/>
    <mergeCell ref="D3:D4"/>
    <mergeCell ref="E3:E4"/>
    <mergeCell ref="F3:F4"/>
    <mergeCell ref="G3:G4"/>
    <mergeCell ref="H3:H4"/>
    <mergeCell ref="I3:I4"/>
    <mergeCell ref="J3:J4"/>
    <mergeCell ref="N3:N4"/>
    <mergeCell ref="Q3:Q4"/>
    <mergeCell ref="R3:R4"/>
    <mergeCell ref="R5:R33"/>
    <mergeCell ref="R34:R47"/>
    <mergeCell ref="R48:R76"/>
    <mergeCell ref="R77:R85"/>
    <mergeCell ref="R86:R99"/>
    <mergeCell ref="R100:R106"/>
    <mergeCell ref="R107:R114"/>
    <mergeCell ref="R115:R128"/>
    <mergeCell ref="R129:R140"/>
    <mergeCell ref="K3:M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H150"/>
  <sheetViews>
    <sheetView topLeftCell="B1" workbookViewId="0">
      <pane ySplit="4" topLeftCell="A25" activePane="bottomLeft" state="frozen"/>
      <selection/>
      <selection pane="bottomLeft" activeCell="L162" sqref="L162"/>
    </sheetView>
  </sheetViews>
  <sheetFormatPr defaultColWidth="9" defaultRowHeight="14.25"/>
  <cols>
    <col min="1" max="1" width="3.5" customWidth="1"/>
    <col min="2" max="2" width="13.625" customWidth="1"/>
    <col min="10" max="10" width="10.375"/>
    <col min="11" max="14" width="9" hidden="1" customWidth="1"/>
    <col min="15" max="15" width="6.875" customWidth="1"/>
    <col min="17" max="17" width="9.625"/>
    <col min="19" max="19" width="9" hidden="1" customWidth="1"/>
    <col min="20" max="20" width="12.625"/>
    <col min="21" max="21" width="9" hidden="1" customWidth="1"/>
    <col min="22" max="22" width="12.625" hidden="1" customWidth="1"/>
    <col min="23" max="24" width="9" hidden="1" customWidth="1"/>
    <col min="25" max="25" width="11.5" hidden="1" customWidth="1"/>
    <col min="26" max="26" width="9" hidden="1" customWidth="1"/>
    <col min="31" max="31" width="15.625" hidden="1" customWidth="1"/>
    <col min="32" max="32" width="13" hidden="1" customWidth="1"/>
    <col min="33" max="33" width="24.75" customWidth="1"/>
  </cols>
  <sheetData>
    <row r="1" ht="20.25" spans="1:30">
      <c r="A1" s="2" t="s">
        <v>0</v>
      </c>
      <c r="B1" s="2"/>
      <c r="C1" s="2"/>
      <c r="D1" s="2"/>
      <c r="E1" s="2"/>
      <c r="F1" s="2"/>
      <c r="G1" s="2"/>
      <c r="H1" s="2"/>
      <c r="I1" s="2"/>
      <c r="J1" s="2"/>
      <c r="K1" s="2"/>
      <c r="L1" s="2"/>
      <c r="M1" s="2"/>
      <c r="N1" s="2"/>
      <c r="O1" s="2"/>
      <c r="P1" s="2"/>
      <c r="Q1" s="2"/>
      <c r="R1" s="69"/>
      <c r="V1" s="70">
        <v>44832</v>
      </c>
      <c r="W1" s="70">
        <v>44900</v>
      </c>
      <c r="X1">
        <f>W1-V1</f>
        <v>68</v>
      </c>
      <c r="Y1" s="70">
        <v>44887</v>
      </c>
      <c r="Z1" s="79"/>
      <c r="AA1" s="79"/>
      <c r="AB1">
        <f>Y1-V1</f>
        <v>55</v>
      </c>
      <c r="AC1" t="s">
        <v>2184</v>
      </c>
      <c r="AD1" t="s">
        <v>2185</v>
      </c>
    </row>
    <row r="2" spans="1:24">
      <c r="A2" s="3" t="s">
        <v>2186</v>
      </c>
      <c r="B2" s="3"/>
      <c r="C2" s="3"/>
      <c r="D2" s="3"/>
      <c r="E2" s="3"/>
      <c r="Q2" t="s">
        <v>2187</v>
      </c>
      <c r="V2" s="70">
        <v>44832</v>
      </c>
      <c r="W2" s="70">
        <v>44904</v>
      </c>
      <c r="X2">
        <f>W2-V2</f>
        <v>72</v>
      </c>
    </row>
    <row r="3" spans="1:20">
      <c r="A3" s="4" t="s">
        <v>2</v>
      </c>
      <c r="B3" s="5" t="s">
        <v>2188</v>
      </c>
      <c r="C3" s="4" t="s">
        <v>3</v>
      </c>
      <c r="D3" s="4" t="s">
        <v>2189</v>
      </c>
      <c r="E3" s="4" t="s">
        <v>4</v>
      </c>
      <c r="F3" s="6" t="s">
        <v>5</v>
      </c>
      <c r="G3" s="6" t="s">
        <v>6</v>
      </c>
      <c r="H3" s="6" t="s">
        <v>7</v>
      </c>
      <c r="I3" s="6" t="s">
        <v>8</v>
      </c>
      <c r="J3" s="4" t="s">
        <v>9</v>
      </c>
      <c r="K3" s="49" t="s">
        <v>2190</v>
      </c>
      <c r="L3" s="50"/>
      <c r="M3" s="51"/>
      <c r="N3" s="5" t="s">
        <v>2191</v>
      </c>
      <c r="O3" s="4" t="s">
        <v>10</v>
      </c>
      <c r="P3" s="4"/>
      <c r="Q3" s="5" t="s">
        <v>104</v>
      </c>
      <c r="R3" s="4" t="s">
        <v>2192</v>
      </c>
      <c r="S3" t="s">
        <v>2193</v>
      </c>
      <c r="T3" t="s">
        <v>2194</v>
      </c>
    </row>
    <row r="4" spans="1:18">
      <c r="A4" s="4"/>
      <c r="B4" s="7"/>
      <c r="C4" s="4"/>
      <c r="D4" s="4"/>
      <c r="E4" s="4"/>
      <c r="F4" s="6"/>
      <c r="G4" s="4"/>
      <c r="H4" s="4"/>
      <c r="I4" s="4"/>
      <c r="J4" s="4"/>
      <c r="K4" s="53"/>
      <c r="L4" s="54"/>
      <c r="M4" s="55"/>
      <c r="N4" s="7"/>
      <c r="O4" s="4" t="s">
        <v>11</v>
      </c>
      <c r="P4" s="4" t="s">
        <v>2195</v>
      </c>
      <c r="Q4" s="7"/>
      <c r="R4" s="4"/>
    </row>
    <row r="5" ht="22.5" spans="1:33">
      <c r="A5" s="8">
        <v>1</v>
      </c>
      <c r="B5" s="9" t="str">
        <f>VLOOKUP(D5:D148,Sheet2!C:D,2,0)</f>
        <v>31014650063172613</v>
      </c>
      <c r="C5" s="10" t="s">
        <v>12</v>
      </c>
      <c r="D5" s="165" t="s">
        <v>527</v>
      </c>
      <c r="E5" s="12" t="s">
        <v>15</v>
      </c>
      <c r="F5" s="13">
        <v>50000</v>
      </c>
      <c r="G5" s="14" t="s">
        <v>528</v>
      </c>
      <c r="H5" s="14" t="s">
        <v>2372</v>
      </c>
      <c r="I5" s="14" t="s">
        <v>2372</v>
      </c>
      <c r="J5" s="56">
        <v>489.38</v>
      </c>
      <c r="K5" s="59">
        <v>489.38</v>
      </c>
      <c r="L5" s="59"/>
      <c r="M5" s="59"/>
      <c r="N5" s="59">
        <f t="shared" ref="N5:N28" si="0">J5-K5-L5-M5</f>
        <v>0</v>
      </c>
      <c r="O5" s="10" t="s">
        <v>12</v>
      </c>
      <c r="P5" s="71" t="s">
        <v>2196</v>
      </c>
      <c r="Q5" s="71" t="s">
        <v>531</v>
      </c>
      <c r="R5" s="72" t="s">
        <v>2197</v>
      </c>
      <c r="S5" t="str">
        <f>VLOOKUP(D5:D148,Sheet2!C3:E372,3,FALSE)</f>
        <v>4.35</v>
      </c>
      <c r="T5">
        <f t="shared" ref="T5:T33" si="1">F5*S5/100/12/30</f>
        <v>6.04166666666667</v>
      </c>
      <c r="U5">
        <v>81</v>
      </c>
      <c r="V5">
        <f t="shared" ref="V5:V33" si="2">T5*U5</f>
        <v>489.375</v>
      </c>
      <c r="W5">
        <f>ROUND(V5:V148,2)</f>
        <v>489.38</v>
      </c>
      <c r="Z5" s="79" t="s">
        <v>2184</v>
      </c>
      <c r="AA5" s="79" t="s">
        <v>2185</v>
      </c>
      <c r="AD5">
        <v>0</v>
      </c>
      <c r="AE5" t="s">
        <v>2184</v>
      </c>
      <c r="AF5" t="s">
        <v>2373</v>
      </c>
      <c r="AG5" t="s">
        <v>2374</v>
      </c>
    </row>
    <row r="6" ht="22.5" spans="1:33">
      <c r="A6" s="8">
        <v>2</v>
      </c>
      <c r="B6" s="166" t="s">
        <v>2198</v>
      </c>
      <c r="C6" s="16" t="s">
        <v>2199</v>
      </c>
      <c r="D6" s="167" t="s">
        <v>2200</v>
      </c>
      <c r="E6" s="18" t="s">
        <v>15</v>
      </c>
      <c r="F6" s="19">
        <v>0</v>
      </c>
      <c r="G6" s="20" t="s">
        <v>2202</v>
      </c>
      <c r="H6" s="20" t="s">
        <v>2375</v>
      </c>
      <c r="I6" s="14" t="s">
        <v>2375</v>
      </c>
      <c r="J6" s="56">
        <v>95</v>
      </c>
      <c r="K6" s="59">
        <v>0</v>
      </c>
      <c r="L6" s="59"/>
      <c r="M6" s="59"/>
      <c r="N6" s="59">
        <f t="shared" si="0"/>
        <v>95</v>
      </c>
      <c r="O6" s="16" t="s">
        <v>2199</v>
      </c>
      <c r="P6" s="168" t="s">
        <v>2203</v>
      </c>
      <c r="Q6" s="71" t="s">
        <v>2204</v>
      </c>
      <c r="R6" s="73"/>
      <c r="S6">
        <v>4.75</v>
      </c>
      <c r="T6">
        <f t="shared" si="1"/>
        <v>0</v>
      </c>
      <c r="U6">
        <v>24</v>
      </c>
      <c r="V6">
        <f t="shared" si="2"/>
        <v>0</v>
      </c>
      <c r="W6">
        <f t="shared" ref="W6:W33" si="3">ROUND(V6:V150,2)</f>
        <v>0</v>
      </c>
      <c r="Z6" s="79" t="s">
        <v>2184</v>
      </c>
      <c r="AA6" s="79" t="s">
        <v>2185</v>
      </c>
      <c r="AD6">
        <v>0</v>
      </c>
      <c r="AE6" t="s">
        <v>2184</v>
      </c>
      <c r="AF6" t="s">
        <v>2373</v>
      </c>
      <c r="AG6" t="s">
        <v>2374</v>
      </c>
    </row>
    <row r="7" ht="22.5" spans="1:33">
      <c r="A7" s="8">
        <v>3</v>
      </c>
      <c r="B7" s="9" t="str">
        <f>VLOOKUP(D7:D151,Sheet2!C:D,2,0)</f>
        <v>31014650115710759</v>
      </c>
      <c r="C7" s="16" t="s">
        <v>310</v>
      </c>
      <c r="D7" s="167" t="s">
        <v>311</v>
      </c>
      <c r="E7" s="18" t="s">
        <v>15</v>
      </c>
      <c r="F7" s="19">
        <v>0</v>
      </c>
      <c r="G7" s="20" t="s">
        <v>184</v>
      </c>
      <c r="H7" s="20" t="s">
        <v>2376</v>
      </c>
      <c r="I7" s="14" t="s">
        <v>2377</v>
      </c>
      <c r="J7" s="60">
        <v>362.84</v>
      </c>
      <c r="K7" s="61">
        <v>362.84</v>
      </c>
      <c r="L7" s="61"/>
      <c r="M7" s="61"/>
      <c r="N7" s="59">
        <f t="shared" si="0"/>
        <v>0</v>
      </c>
      <c r="O7" s="16" t="s">
        <v>310</v>
      </c>
      <c r="P7" s="168" t="s">
        <v>2206</v>
      </c>
      <c r="Q7" s="71" t="s">
        <v>312</v>
      </c>
      <c r="R7" s="73"/>
      <c r="S7" t="str">
        <f>VLOOKUP(D7:D151,Sheet2!C5:E374,3,FALSE)</f>
        <v>4.75</v>
      </c>
      <c r="T7">
        <f t="shared" si="1"/>
        <v>0</v>
      </c>
      <c r="U7">
        <v>93</v>
      </c>
      <c r="V7">
        <f t="shared" si="2"/>
        <v>0</v>
      </c>
      <c r="W7">
        <f t="shared" si="3"/>
        <v>0</v>
      </c>
      <c r="Z7" s="79" t="s">
        <v>2184</v>
      </c>
      <c r="AA7" s="79" t="s">
        <v>2185</v>
      </c>
      <c r="AD7">
        <v>0</v>
      </c>
      <c r="AE7" t="s">
        <v>2184</v>
      </c>
      <c r="AF7" t="s">
        <v>2373</v>
      </c>
      <c r="AG7" t="s">
        <v>2374</v>
      </c>
    </row>
    <row r="8" ht="22.5" spans="1:33">
      <c r="A8" s="8">
        <v>4</v>
      </c>
      <c r="B8" s="9" t="str">
        <f>VLOOKUP(D8:D152,Sheet2!C:D,2,0)</f>
        <v>31014650115698061</v>
      </c>
      <c r="C8" s="16" t="s">
        <v>296</v>
      </c>
      <c r="D8" s="167" t="s">
        <v>297</v>
      </c>
      <c r="E8" s="18" t="s">
        <v>15</v>
      </c>
      <c r="F8" s="19">
        <v>0</v>
      </c>
      <c r="G8" s="20" t="s">
        <v>184</v>
      </c>
      <c r="H8" s="20" t="s">
        <v>2376</v>
      </c>
      <c r="I8" s="14" t="s">
        <v>2377</v>
      </c>
      <c r="J8" s="60">
        <v>362.84</v>
      </c>
      <c r="K8" s="61">
        <v>0</v>
      </c>
      <c r="L8" s="61"/>
      <c r="M8" s="61"/>
      <c r="N8" s="59">
        <f t="shared" si="0"/>
        <v>362.84</v>
      </c>
      <c r="O8" s="16" t="s">
        <v>296</v>
      </c>
      <c r="P8" s="71" t="s">
        <v>2207</v>
      </c>
      <c r="Q8" s="71" t="s">
        <v>300</v>
      </c>
      <c r="R8" s="73"/>
      <c r="S8" t="str">
        <f>VLOOKUP(D8:D152,Sheet2!C6:E375,3,FALSE)</f>
        <v>4.75</v>
      </c>
      <c r="T8">
        <f t="shared" si="1"/>
        <v>0</v>
      </c>
      <c r="U8">
        <v>93</v>
      </c>
      <c r="V8">
        <f t="shared" si="2"/>
        <v>0</v>
      </c>
      <c r="W8">
        <f t="shared" si="3"/>
        <v>0</v>
      </c>
      <c r="Z8" s="79" t="s">
        <v>2184</v>
      </c>
      <c r="AA8" s="79" t="s">
        <v>2185</v>
      </c>
      <c r="AD8">
        <v>0</v>
      </c>
      <c r="AE8" t="s">
        <v>2184</v>
      </c>
      <c r="AF8" t="s">
        <v>2373</v>
      </c>
      <c r="AG8" t="s">
        <v>2374</v>
      </c>
    </row>
    <row r="9" ht="22.5" spans="1:33">
      <c r="A9" s="8">
        <v>5</v>
      </c>
      <c r="B9" s="9" t="str">
        <f>VLOOKUP(D9:D153,Sheet2!C:D,2,0)</f>
        <v>31014650115671333</v>
      </c>
      <c r="C9" s="16" t="s">
        <v>306</v>
      </c>
      <c r="D9" s="167" t="s">
        <v>307</v>
      </c>
      <c r="E9" s="18" t="s">
        <v>15</v>
      </c>
      <c r="F9" s="19">
        <v>0</v>
      </c>
      <c r="G9" s="20" t="s">
        <v>184</v>
      </c>
      <c r="H9" s="20" t="s">
        <v>2376</v>
      </c>
      <c r="I9" s="14" t="s">
        <v>2377</v>
      </c>
      <c r="J9" s="60">
        <v>362.84</v>
      </c>
      <c r="K9" s="61">
        <v>0</v>
      </c>
      <c r="L9" s="61"/>
      <c r="M9" s="61"/>
      <c r="N9" s="59">
        <f t="shared" si="0"/>
        <v>362.84</v>
      </c>
      <c r="O9" s="16" t="s">
        <v>306</v>
      </c>
      <c r="P9" s="71" t="s">
        <v>2208</v>
      </c>
      <c r="Q9" s="71" t="s">
        <v>308</v>
      </c>
      <c r="R9" s="73"/>
      <c r="S9" t="str">
        <f>VLOOKUP(D9:D153,Sheet2!C7:E376,3,FALSE)</f>
        <v>4.75</v>
      </c>
      <c r="T9">
        <f t="shared" si="1"/>
        <v>0</v>
      </c>
      <c r="U9">
        <v>93</v>
      </c>
      <c r="V9">
        <f t="shared" si="2"/>
        <v>0</v>
      </c>
      <c r="W9">
        <f t="shared" si="3"/>
        <v>0</v>
      </c>
      <c r="Z9" s="79" t="s">
        <v>2184</v>
      </c>
      <c r="AA9" s="79" t="s">
        <v>2185</v>
      </c>
      <c r="AD9">
        <v>0</v>
      </c>
      <c r="AE9" t="s">
        <v>2184</v>
      </c>
      <c r="AF9" t="s">
        <v>2373</v>
      </c>
      <c r="AG9" t="s">
        <v>2374</v>
      </c>
    </row>
    <row r="10" ht="22.5" spans="1:33">
      <c r="A10" s="8">
        <v>6</v>
      </c>
      <c r="B10" s="9" t="str">
        <f>VLOOKUP(D10:D154,Sheet2!C:D,2,0)</f>
        <v>31014650115786286</v>
      </c>
      <c r="C10" s="16" t="s">
        <v>405</v>
      </c>
      <c r="D10" s="167" t="s">
        <v>406</v>
      </c>
      <c r="E10" s="18" t="s">
        <v>15</v>
      </c>
      <c r="F10" s="19">
        <v>0</v>
      </c>
      <c r="G10" s="20" t="s">
        <v>356</v>
      </c>
      <c r="H10" s="20" t="s">
        <v>2378</v>
      </c>
      <c r="I10" s="14" t="s">
        <v>2377</v>
      </c>
      <c r="J10" s="60">
        <v>362.84</v>
      </c>
      <c r="K10" s="61">
        <v>0</v>
      </c>
      <c r="L10" s="61"/>
      <c r="M10" s="61"/>
      <c r="N10" s="59">
        <f t="shared" si="0"/>
        <v>362.84</v>
      </c>
      <c r="O10" s="16" t="s">
        <v>405</v>
      </c>
      <c r="P10" s="71" t="s">
        <v>2210</v>
      </c>
      <c r="Q10" s="71" t="s">
        <v>409</v>
      </c>
      <c r="R10" s="73"/>
      <c r="S10" t="str">
        <f>VLOOKUP(D10:D154,Sheet2!C8:E377,3,FALSE)</f>
        <v>4.75</v>
      </c>
      <c r="T10">
        <f t="shared" si="1"/>
        <v>0</v>
      </c>
      <c r="U10">
        <v>93</v>
      </c>
      <c r="V10">
        <f t="shared" si="2"/>
        <v>0</v>
      </c>
      <c r="W10">
        <f t="shared" si="3"/>
        <v>0</v>
      </c>
      <c r="Z10" s="79" t="s">
        <v>2184</v>
      </c>
      <c r="AA10" s="79" t="s">
        <v>2185</v>
      </c>
      <c r="AD10">
        <v>0</v>
      </c>
      <c r="AE10" t="s">
        <v>2184</v>
      </c>
      <c r="AF10" t="s">
        <v>2373</v>
      </c>
      <c r="AG10" t="s">
        <v>2374</v>
      </c>
    </row>
    <row r="11" ht="22.5" spans="1:33">
      <c r="A11" s="8">
        <v>7</v>
      </c>
      <c r="B11" s="9" t="str">
        <f>VLOOKUP(D11:D155,Sheet2!C:D,2,0)</f>
        <v>31014650115818573</v>
      </c>
      <c r="C11" s="16" t="s">
        <v>477</v>
      </c>
      <c r="D11" s="167" t="s">
        <v>478</v>
      </c>
      <c r="E11" s="18" t="s">
        <v>15</v>
      </c>
      <c r="F11" s="19">
        <v>0</v>
      </c>
      <c r="G11" s="20" t="s">
        <v>356</v>
      </c>
      <c r="H11" s="20" t="s">
        <v>2378</v>
      </c>
      <c r="I11" s="14" t="s">
        <v>2377</v>
      </c>
      <c r="J11" s="60">
        <v>362.84</v>
      </c>
      <c r="K11" s="61">
        <v>0</v>
      </c>
      <c r="L11" s="61"/>
      <c r="M11" s="61"/>
      <c r="N11" s="59">
        <f t="shared" si="0"/>
        <v>362.84</v>
      </c>
      <c r="O11" s="16" t="s">
        <v>477</v>
      </c>
      <c r="P11" s="168" t="s">
        <v>2211</v>
      </c>
      <c r="Q11" s="71" t="s">
        <v>480</v>
      </c>
      <c r="R11" s="73"/>
      <c r="S11" t="str">
        <f>VLOOKUP(D11:D155,Sheet2!C9:E378,3,FALSE)</f>
        <v>4.75</v>
      </c>
      <c r="T11">
        <f t="shared" si="1"/>
        <v>0</v>
      </c>
      <c r="U11">
        <v>93</v>
      </c>
      <c r="V11">
        <f t="shared" si="2"/>
        <v>0</v>
      </c>
      <c r="W11">
        <f t="shared" si="3"/>
        <v>0</v>
      </c>
      <c r="Z11" s="79" t="s">
        <v>2184</v>
      </c>
      <c r="AA11" s="79" t="s">
        <v>2185</v>
      </c>
      <c r="AD11">
        <v>0</v>
      </c>
      <c r="AE11" t="s">
        <v>2184</v>
      </c>
      <c r="AF11" t="s">
        <v>2373</v>
      </c>
      <c r="AG11" t="s">
        <v>2374</v>
      </c>
    </row>
    <row r="12" ht="22.5" spans="1:33">
      <c r="A12" s="8">
        <v>8</v>
      </c>
      <c r="B12" s="9" t="str">
        <f>VLOOKUP(D12:D156,Sheet2!C:D,2,0)</f>
        <v>31014650115795202</v>
      </c>
      <c r="C12" s="16" t="s">
        <v>510</v>
      </c>
      <c r="D12" s="167" t="s">
        <v>511</v>
      </c>
      <c r="E12" s="18" t="s">
        <v>15</v>
      </c>
      <c r="F12" s="19">
        <v>0</v>
      </c>
      <c r="G12" s="20" t="s">
        <v>356</v>
      </c>
      <c r="H12" s="20" t="s">
        <v>2378</v>
      </c>
      <c r="I12" s="14" t="s">
        <v>2377</v>
      </c>
      <c r="J12" s="60">
        <v>362.84</v>
      </c>
      <c r="K12" s="61">
        <v>0</v>
      </c>
      <c r="L12" s="61"/>
      <c r="M12" s="61"/>
      <c r="N12" s="59">
        <f t="shared" si="0"/>
        <v>362.84</v>
      </c>
      <c r="O12" s="16" t="s">
        <v>510</v>
      </c>
      <c r="P12" s="168" t="s">
        <v>2212</v>
      </c>
      <c r="Q12" s="71" t="s">
        <v>514</v>
      </c>
      <c r="R12" s="73"/>
      <c r="S12" t="str">
        <f>VLOOKUP(D12:D156,Sheet2!C10:E379,3,FALSE)</f>
        <v>4.75</v>
      </c>
      <c r="T12">
        <f t="shared" si="1"/>
        <v>0</v>
      </c>
      <c r="U12">
        <v>93</v>
      </c>
      <c r="V12">
        <f t="shared" si="2"/>
        <v>0</v>
      </c>
      <c r="W12">
        <f t="shared" si="3"/>
        <v>0</v>
      </c>
      <c r="Z12" s="79" t="s">
        <v>2184</v>
      </c>
      <c r="AA12" s="79" t="s">
        <v>2185</v>
      </c>
      <c r="AD12">
        <v>0</v>
      </c>
      <c r="AE12" t="s">
        <v>2184</v>
      </c>
      <c r="AF12" t="s">
        <v>2373</v>
      </c>
      <c r="AG12" t="s">
        <v>2374</v>
      </c>
    </row>
    <row r="13" ht="22.5" spans="1:33">
      <c r="A13" s="8">
        <v>9</v>
      </c>
      <c r="B13" s="9" t="str">
        <f>VLOOKUP(D13:D157,Sheet2!C:D,2,0)</f>
        <v>31014650163861134</v>
      </c>
      <c r="C13" s="16" t="s">
        <v>14</v>
      </c>
      <c r="D13" s="167" t="s">
        <v>916</v>
      </c>
      <c r="E13" s="18" t="s">
        <v>15</v>
      </c>
      <c r="F13" s="19">
        <v>50000</v>
      </c>
      <c r="G13" s="20" t="s">
        <v>2379</v>
      </c>
      <c r="H13" s="20" t="s">
        <v>2380</v>
      </c>
      <c r="I13" s="14" t="s">
        <v>2381</v>
      </c>
      <c r="J13" s="56">
        <v>561.88</v>
      </c>
      <c r="K13" s="59">
        <v>54.38</v>
      </c>
      <c r="L13" s="59"/>
      <c r="M13" s="59"/>
      <c r="N13" s="59">
        <f t="shared" si="0"/>
        <v>507.5</v>
      </c>
      <c r="O13" s="16" t="s">
        <v>14</v>
      </c>
      <c r="P13" s="168" t="s">
        <v>2213</v>
      </c>
      <c r="Q13" s="71" t="s">
        <v>919</v>
      </c>
      <c r="R13" s="73"/>
      <c r="S13" t="str">
        <f>VLOOKUP(D13:D157,Sheet2!C11:E380,3,FALSE)</f>
        <v>4.35</v>
      </c>
      <c r="T13">
        <f t="shared" si="1"/>
        <v>6.04166666666667</v>
      </c>
      <c r="U13">
        <v>93</v>
      </c>
      <c r="V13">
        <f t="shared" si="2"/>
        <v>561.875</v>
      </c>
      <c r="W13">
        <f t="shared" si="3"/>
        <v>561.88</v>
      </c>
      <c r="Z13" s="79" t="s">
        <v>2184</v>
      </c>
      <c r="AA13" s="79" t="s">
        <v>2185</v>
      </c>
      <c r="AD13">
        <v>0</v>
      </c>
      <c r="AE13" t="s">
        <v>2184</v>
      </c>
      <c r="AF13" t="s">
        <v>2373</v>
      </c>
      <c r="AG13" t="s">
        <v>2374</v>
      </c>
    </row>
    <row r="14" ht="22.5" spans="1:33">
      <c r="A14" s="8">
        <v>10</v>
      </c>
      <c r="B14" s="9" t="str">
        <f>VLOOKUP(D14:D158,Sheet2!C:D,2,0)</f>
        <v>31014650163970164</v>
      </c>
      <c r="C14" s="16" t="s">
        <v>963</v>
      </c>
      <c r="D14" s="167" t="s">
        <v>964</v>
      </c>
      <c r="E14" s="18" t="s">
        <v>15</v>
      </c>
      <c r="F14" s="19">
        <v>50000</v>
      </c>
      <c r="G14" s="20" t="s">
        <v>2382</v>
      </c>
      <c r="H14" s="20" t="s">
        <v>2383</v>
      </c>
      <c r="I14" s="14" t="s">
        <v>2381</v>
      </c>
      <c r="J14" s="56">
        <v>561.88</v>
      </c>
      <c r="K14" s="59">
        <v>471.25</v>
      </c>
      <c r="L14" s="59">
        <v>90.63</v>
      </c>
      <c r="M14" s="59"/>
      <c r="N14" s="59">
        <f t="shared" si="0"/>
        <v>0</v>
      </c>
      <c r="O14" s="16" t="s">
        <v>963</v>
      </c>
      <c r="P14" s="71" t="s">
        <v>2214</v>
      </c>
      <c r="Q14" s="71">
        <v>13172570347</v>
      </c>
      <c r="R14" s="73"/>
      <c r="S14" t="str">
        <f>VLOOKUP(D14:D158,Sheet2!C12:E381,3,FALSE)</f>
        <v>4.35</v>
      </c>
      <c r="T14">
        <f t="shared" si="1"/>
        <v>6.04166666666667</v>
      </c>
      <c r="U14">
        <v>93</v>
      </c>
      <c r="V14">
        <f t="shared" si="2"/>
        <v>561.875</v>
      </c>
      <c r="W14">
        <f t="shared" si="3"/>
        <v>561.88</v>
      </c>
      <c r="Z14" s="79" t="s">
        <v>2184</v>
      </c>
      <c r="AA14" s="79" t="s">
        <v>2185</v>
      </c>
      <c r="AD14">
        <v>0</v>
      </c>
      <c r="AE14" t="s">
        <v>2184</v>
      </c>
      <c r="AF14" t="s">
        <v>2373</v>
      </c>
      <c r="AG14" t="s">
        <v>2374</v>
      </c>
    </row>
    <row r="15" ht="22.5" spans="1:33">
      <c r="A15" s="8">
        <v>11</v>
      </c>
      <c r="B15" s="9" t="str">
        <f>VLOOKUP(D15:D159,Sheet2!C:D,2,0)</f>
        <v>31014650164026384</v>
      </c>
      <c r="C15" s="16" t="s">
        <v>1018</v>
      </c>
      <c r="D15" s="16" t="s">
        <v>1019</v>
      </c>
      <c r="E15" s="18" t="s">
        <v>15</v>
      </c>
      <c r="F15" s="19">
        <v>50000</v>
      </c>
      <c r="G15" s="20" t="s">
        <v>2382</v>
      </c>
      <c r="H15" s="20" t="s">
        <v>2383</v>
      </c>
      <c r="I15" s="14" t="s">
        <v>2381</v>
      </c>
      <c r="J15" s="56">
        <v>561.88</v>
      </c>
      <c r="K15" s="59">
        <v>90.63</v>
      </c>
      <c r="L15" s="59"/>
      <c r="M15" s="59"/>
      <c r="N15" s="59">
        <f t="shared" si="0"/>
        <v>471.25</v>
      </c>
      <c r="O15" s="16" t="s">
        <v>1018</v>
      </c>
      <c r="P15" s="168" t="s">
        <v>2215</v>
      </c>
      <c r="Q15" s="71" t="s">
        <v>1021</v>
      </c>
      <c r="R15" s="73"/>
      <c r="S15" t="str">
        <f>VLOOKUP(D15:D159,Sheet2!C13:E382,3,FALSE)</f>
        <v>4.35</v>
      </c>
      <c r="T15">
        <f t="shared" si="1"/>
        <v>6.04166666666667</v>
      </c>
      <c r="U15">
        <v>93</v>
      </c>
      <c r="V15">
        <f t="shared" si="2"/>
        <v>561.875</v>
      </c>
      <c r="W15">
        <f t="shared" si="3"/>
        <v>561.88</v>
      </c>
      <c r="Z15" s="79" t="s">
        <v>2184</v>
      </c>
      <c r="AA15" s="79" t="s">
        <v>2185</v>
      </c>
      <c r="AD15">
        <v>0</v>
      </c>
      <c r="AE15" t="s">
        <v>2184</v>
      </c>
      <c r="AF15" t="s">
        <v>2373</v>
      </c>
      <c r="AG15" t="s">
        <v>2374</v>
      </c>
    </row>
    <row r="16" ht="22.5" spans="1:33">
      <c r="A16" s="8">
        <v>12</v>
      </c>
      <c r="B16" s="9" t="str">
        <f>VLOOKUP(D16:D160,Sheet2!C:D,2,0)</f>
        <v>31014650167110897</v>
      </c>
      <c r="C16" s="16" t="s">
        <v>1195</v>
      </c>
      <c r="D16" s="16" t="s">
        <v>1196</v>
      </c>
      <c r="E16" s="18" t="s">
        <v>15</v>
      </c>
      <c r="F16" s="19">
        <v>50000</v>
      </c>
      <c r="G16" s="20" t="s">
        <v>1128</v>
      </c>
      <c r="H16" s="20" t="s">
        <v>2384</v>
      </c>
      <c r="I16" s="14" t="s">
        <v>2381</v>
      </c>
      <c r="J16" s="56">
        <v>561.88</v>
      </c>
      <c r="K16" s="59">
        <v>471.26</v>
      </c>
      <c r="L16" s="59">
        <v>90.63</v>
      </c>
      <c r="M16" s="59"/>
      <c r="N16" s="59">
        <f t="shared" si="0"/>
        <v>-0.00999999999999091</v>
      </c>
      <c r="O16" s="16" t="s">
        <v>1195</v>
      </c>
      <c r="P16" s="71" t="s">
        <v>2216</v>
      </c>
      <c r="Q16" s="71" t="s">
        <v>1197</v>
      </c>
      <c r="R16" s="73"/>
      <c r="S16" t="str">
        <f>VLOOKUP(D16:D160,Sheet2!C14:E383,3,FALSE)</f>
        <v>4.35</v>
      </c>
      <c r="T16">
        <f t="shared" si="1"/>
        <v>6.04166666666667</v>
      </c>
      <c r="U16">
        <v>93</v>
      </c>
      <c r="V16">
        <f t="shared" si="2"/>
        <v>561.875</v>
      </c>
      <c r="W16">
        <f t="shared" si="3"/>
        <v>561.88</v>
      </c>
      <c r="Z16" s="79" t="s">
        <v>2184</v>
      </c>
      <c r="AA16" s="79" t="s">
        <v>2185</v>
      </c>
      <c r="AD16">
        <v>0</v>
      </c>
      <c r="AE16" t="s">
        <v>2184</v>
      </c>
      <c r="AF16" t="s">
        <v>2373</v>
      </c>
      <c r="AG16" t="s">
        <v>2374</v>
      </c>
    </row>
    <row r="17" ht="22.5" spans="1:33">
      <c r="A17" s="8">
        <v>13</v>
      </c>
      <c r="B17" s="9" t="str">
        <f>VLOOKUP(D17:D161,Sheet2!C:D,2,0)</f>
        <v>31014650167118864</v>
      </c>
      <c r="C17" s="16" t="s">
        <v>1121</v>
      </c>
      <c r="D17" s="16" t="s">
        <v>1122</v>
      </c>
      <c r="E17" s="18" t="s">
        <v>15</v>
      </c>
      <c r="F17" s="19">
        <v>50000</v>
      </c>
      <c r="G17" s="20" t="s">
        <v>1128</v>
      </c>
      <c r="H17" s="20" t="s">
        <v>2384</v>
      </c>
      <c r="I17" s="14" t="s">
        <v>2381</v>
      </c>
      <c r="J17" s="56">
        <v>561.88</v>
      </c>
      <c r="K17" s="59">
        <v>471.25</v>
      </c>
      <c r="L17" s="59">
        <v>90.63</v>
      </c>
      <c r="M17" s="59"/>
      <c r="N17" s="59">
        <f t="shared" si="0"/>
        <v>0</v>
      </c>
      <c r="O17" s="16" t="s">
        <v>1121</v>
      </c>
      <c r="P17" s="168" t="s">
        <v>2218</v>
      </c>
      <c r="Q17" s="71" t="s">
        <v>1127</v>
      </c>
      <c r="R17" s="73"/>
      <c r="S17" t="str">
        <f>VLOOKUP(D17:D161,Sheet2!C15:E384,3,FALSE)</f>
        <v>4.35</v>
      </c>
      <c r="T17">
        <f t="shared" si="1"/>
        <v>6.04166666666667</v>
      </c>
      <c r="U17">
        <v>93</v>
      </c>
      <c r="V17">
        <f t="shared" si="2"/>
        <v>561.875</v>
      </c>
      <c r="W17">
        <f t="shared" si="3"/>
        <v>561.88</v>
      </c>
      <c r="Z17" s="79" t="s">
        <v>2184</v>
      </c>
      <c r="AA17" s="79" t="s">
        <v>2185</v>
      </c>
      <c r="AD17">
        <v>0</v>
      </c>
      <c r="AE17" t="s">
        <v>2184</v>
      </c>
      <c r="AF17" t="s">
        <v>2373</v>
      </c>
      <c r="AG17" t="s">
        <v>2374</v>
      </c>
    </row>
    <row r="18" ht="22.5" spans="1:33">
      <c r="A18" s="8">
        <v>14</v>
      </c>
      <c r="B18" s="9" t="str">
        <f>VLOOKUP(D18:D162,Sheet2!C:D,2,0)</f>
        <v>31014650167125316</v>
      </c>
      <c r="C18" s="16" t="s">
        <v>1191</v>
      </c>
      <c r="D18" s="16" t="s">
        <v>1192</v>
      </c>
      <c r="E18" s="18" t="s">
        <v>15</v>
      </c>
      <c r="F18" s="19">
        <v>50000</v>
      </c>
      <c r="G18" s="20" t="s">
        <v>1128</v>
      </c>
      <c r="H18" s="20" t="s">
        <v>2384</v>
      </c>
      <c r="I18" s="14" t="s">
        <v>2381</v>
      </c>
      <c r="J18" s="56">
        <v>561.88</v>
      </c>
      <c r="K18" s="59">
        <v>90.63</v>
      </c>
      <c r="L18" s="59"/>
      <c r="M18" s="59"/>
      <c r="N18" s="59">
        <f t="shared" si="0"/>
        <v>471.25</v>
      </c>
      <c r="O18" s="16" t="s">
        <v>1191</v>
      </c>
      <c r="P18" s="71" t="s">
        <v>2219</v>
      </c>
      <c r="Q18" s="71" t="s">
        <v>1193</v>
      </c>
      <c r="R18" s="73"/>
      <c r="S18" t="str">
        <f>VLOOKUP(D18:D162,Sheet2!C16:E385,3,FALSE)</f>
        <v>4.35</v>
      </c>
      <c r="T18">
        <f t="shared" si="1"/>
        <v>6.04166666666667</v>
      </c>
      <c r="U18">
        <v>93</v>
      </c>
      <c r="V18">
        <f t="shared" si="2"/>
        <v>561.875</v>
      </c>
      <c r="W18">
        <f t="shared" si="3"/>
        <v>561.88</v>
      </c>
      <c r="Z18" s="79" t="s">
        <v>2184</v>
      </c>
      <c r="AA18" s="79" t="s">
        <v>2185</v>
      </c>
      <c r="AD18">
        <v>0</v>
      </c>
      <c r="AE18" t="s">
        <v>2184</v>
      </c>
      <c r="AF18" t="s">
        <v>2373</v>
      </c>
      <c r="AG18" t="s">
        <v>2374</v>
      </c>
    </row>
    <row r="19" ht="22.5" spans="1:33">
      <c r="A19" s="8">
        <v>15</v>
      </c>
      <c r="B19" s="9" t="str">
        <f>VLOOKUP(D19:D163,Sheet2!C:D,2,0)</f>
        <v>31014650167155828</v>
      </c>
      <c r="C19" s="16" t="s">
        <v>1169</v>
      </c>
      <c r="D19" s="16" t="s">
        <v>1170</v>
      </c>
      <c r="E19" s="18" t="s">
        <v>15</v>
      </c>
      <c r="F19" s="19">
        <v>50000</v>
      </c>
      <c r="G19" s="20" t="s">
        <v>1128</v>
      </c>
      <c r="H19" s="20" t="s">
        <v>2384</v>
      </c>
      <c r="I19" s="14" t="s">
        <v>2381</v>
      </c>
      <c r="J19" s="56">
        <v>561.88</v>
      </c>
      <c r="K19" s="59">
        <v>471.25</v>
      </c>
      <c r="L19" s="59">
        <v>90.63</v>
      </c>
      <c r="M19" s="59"/>
      <c r="N19" s="59">
        <f t="shared" si="0"/>
        <v>0</v>
      </c>
      <c r="O19" s="16" t="s">
        <v>1169</v>
      </c>
      <c r="P19" s="168" t="s">
        <v>2220</v>
      </c>
      <c r="Q19" s="71" t="s">
        <v>1172</v>
      </c>
      <c r="R19" s="73"/>
      <c r="S19" t="str">
        <f>VLOOKUP(D19:D163,Sheet2!C17:E386,3,FALSE)</f>
        <v>4.35</v>
      </c>
      <c r="T19">
        <f t="shared" si="1"/>
        <v>6.04166666666667</v>
      </c>
      <c r="U19">
        <v>93</v>
      </c>
      <c r="V19">
        <f t="shared" si="2"/>
        <v>561.875</v>
      </c>
      <c r="W19">
        <f t="shared" si="3"/>
        <v>561.88</v>
      </c>
      <c r="Z19" s="79" t="s">
        <v>2184</v>
      </c>
      <c r="AA19" s="79" t="s">
        <v>2185</v>
      </c>
      <c r="AD19">
        <v>0</v>
      </c>
      <c r="AE19" t="s">
        <v>2184</v>
      </c>
      <c r="AF19" t="s">
        <v>2373</v>
      </c>
      <c r="AG19" t="s">
        <v>2374</v>
      </c>
    </row>
    <row r="20" ht="22.5" spans="1:33">
      <c r="A20" s="8">
        <v>16</v>
      </c>
      <c r="B20" s="9" t="str">
        <f>VLOOKUP(D20:D164,Sheet2!C:D,2,0)</f>
        <v>31014650167162278</v>
      </c>
      <c r="C20" s="16" t="s">
        <v>1130</v>
      </c>
      <c r="D20" s="16" t="s">
        <v>1131</v>
      </c>
      <c r="E20" s="18" t="s">
        <v>15</v>
      </c>
      <c r="F20" s="19">
        <v>50000</v>
      </c>
      <c r="G20" s="20" t="s">
        <v>1128</v>
      </c>
      <c r="H20" s="20" t="s">
        <v>2384</v>
      </c>
      <c r="I20" s="14" t="s">
        <v>2381</v>
      </c>
      <c r="J20" s="56">
        <v>561.88</v>
      </c>
      <c r="K20" s="59">
        <v>471.25</v>
      </c>
      <c r="L20" s="59">
        <v>90.63</v>
      </c>
      <c r="M20" s="59"/>
      <c r="N20" s="59">
        <f t="shared" si="0"/>
        <v>0</v>
      </c>
      <c r="O20" s="16" t="s">
        <v>1130</v>
      </c>
      <c r="P20" s="168" t="s">
        <v>2221</v>
      </c>
      <c r="Q20" s="71" t="s">
        <v>1133</v>
      </c>
      <c r="R20" s="73"/>
      <c r="S20" t="str">
        <f>VLOOKUP(D20:D164,Sheet2!C18:E387,3,FALSE)</f>
        <v>4.35</v>
      </c>
      <c r="T20">
        <f t="shared" si="1"/>
        <v>6.04166666666667</v>
      </c>
      <c r="U20">
        <v>93</v>
      </c>
      <c r="V20">
        <f t="shared" si="2"/>
        <v>561.875</v>
      </c>
      <c r="W20">
        <f t="shared" si="3"/>
        <v>561.88</v>
      </c>
      <c r="Z20" s="79" t="s">
        <v>2184</v>
      </c>
      <c r="AA20" s="79" t="s">
        <v>2185</v>
      </c>
      <c r="AD20">
        <v>0</v>
      </c>
      <c r="AE20" t="s">
        <v>2184</v>
      </c>
      <c r="AF20" t="s">
        <v>2373</v>
      </c>
      <c r="AG20" t="s">
        <v>2374</v>
      </c>
    </row>
    <row r="21" ht="22.5" spans="1:33">
      <c r="A21" s="8">
        <v>17</v>
      </c>
      <c r="B21" s="9" t="str">
        <f>VLOOKUP(D21:D165,Sheet2!C:D,2,0)</f>
        <v>31014650167186426</v>
      </c>
      <c r="C21" s="16" t="s">
        <v>1135</v>
      </c>
      <c r="D21" s="16" t="s">
        <v>1136</v>
      </c>
      <c r="E21" s="18" t="s">
        <v>15</v>
      </c>
      <c r="F21" s="19">
        <v>50000</v>
      </c>
      <c r="G21" s="20" t="s">
        <v>1128</v>
      </c>
      <c r="H21" s="20" t="s">
        <v>2384</v>
      </c>
      <c r="I21" s="14" t="s">
        <v>2381</v>
      </c>
      <c r="J21" s="56">
        <v>561.88</v>
      </c>
      <c r="K21" s="59">
        <v>477.29</v>
      </c>
      <c r="L21" s="59"/>
      <c r="M21" s="59"/>
      <c r="N21" s="59">
        <f t="shared" si="0"/>
        <v>84.59</v>
      </c>
      <c r="O21" s="16" t="s">
        <v>1135</v>
      </c>
      <c r="P21" s="168" t="s">
        <v>2222</v>
      </c>
      <c r="Q21" s="71" t="s">
        <v>1138</v>
      </c>
      <c r="R21" s="73"/>
      <c r="S21" t="str">
        <f>VLOOKUP(D21:D165,Sheet2!C19:E388,3,FALSE)</f>
        <v>4.35</v>
      </c>
      <c r="T21">
        <f t="shared" si="1"/>
        <v>6.04166666666667</v>
      </c>
      <c r="U21">
        <v>93</v>
      </c>
      <c r="V21">
        <f t="shared" si="2"/>
        <v>561.875</v>
      </c>
      <c r="W21">
        <f t="shared" si="3"/>
        <v>561.88</v>
      </c>
      <c r="Z21" s="79" t="s">
        <v>2184</v>
      </c>
      <c r="AA21" s="79" t="s">
        <v>2185</v>
      </c>
      <c r="AD21">
        <v>0</v>
      </c>
      <c r="AE21" t="s">
        <v>2184</v>
      </c>
      <c r="AF21" t="s">
        <v>2373</v>
      </c>
      <c r="AG21" t="s">
        <v>2374</v>
      </c>
    </row>
    <row r="22" ht="22.5" spans="1:33">
      <c r="A22" s="8">
        <v>18</v>
      </c>
      <c r="B22" s="9" t="str">
        <f>VLOOKUP(D22:D166,Sheet2!C:D,2,0)</f>
        <v>31014650167203410</v>
      </c>
      <c r="C22" s="16" t="s">
        <v>1160</v>
      </c>
      <c r="D22" s="16" t="s">
        <v>1161</v>
      </c>
      <c r="E22" s="18" t="s">
        <v>15</v>
      </c>
      <c r="F22" s="19">
        <v>50000</v>
      </c>
      <c r="G22" s="20" t="s">
        <v>1128</v>
      </c>
      <c r="H22" s="20" t="s">
        <v>2384</v>
      </c>
      <c r="I22" s="14" t="s">
        <v>2381</v>
      </c>
      <c r="J22" s="56">
        <v>561.88</v>
      </c>
      <c r="K22" s="59">
        <v>84.58</v>
      </c>
      <c r="L22" s="59">
        <v>477.29</v>
      </c>
      <c r="M22" s="59"/>
      <c r="N22" s="59">
        <f t="shared" si="0"/>
        <v>0.00999999999999091</v>
      </c>
      <c r="O22" s="16" t="s">
        <v>1160</v>
      </c>
      <c r="P22" s="71" t="s">
        <v>2223</v>
      </c>
      <c r="Q22" s="71" t="s">
        <v>1163</v>
      </c>
      <c r="R22" s="73"/>
      <c r="S22" t="str">
        <f>VLOOKUP(D22:D166,Sheet2!C20:E389,3,FALSE)</f>
        <v>4.35</v>
      </c>
      <c r="T22">
        <f t="shared" si="1"/>
        <v>6.04166666666667</v>
      </c>
      <c r="U22">
        <v>93</v>
      </c>
      <c r="V22">
        <f t="shared" si="2"/>
        <v>561.875</v>
      </c>
      <c r="W22">
        <f t="shared" si="3"/>
        <v>561.88</v>
      </c>
      <c r="Z22" s="79" t="s">
        <v>2184</v>
      </c>
      <c r="AA22" s="79" t="s">
        <v>2185</v>
      </c>
      <c r="AD22">
        <v>0</v>
      </c>
      <c r="AE22" t="s">
        <v>2184</v>
      </c>
      <c r="AF22" t="s">
        <v>2373</v>
      </c>
      <c r="AG22" t="s">
        <v>2374</v>
      </c>
    </row>
    <row r="23" ht="22.5" spans="1:33">
      <c r="A23" s="8">
        <v>19</v>
      </c>
      <c r="B23" s="9" t="str">
        <f>VLOOKUP(D23:D167,Sheet2!C:D,2,0)</f>
        <v>31014650205709127</v>
      </c>
      <c r="C23" s="10" t="s">
        <v>1501</v>
      </c>
      <c r="D23" s="10" t="s">
        <v>1502</v>
      </c>
      <c r="E23" s="12" t="s">
        <v>15</v>
      </c>
      <c r="F23" s="21">
        <v>20000</v>
      </c>
      <c r="G23" s="14" t="s">
        <v>2385</v>
      </c>
      <c r="H23" s="14" t="s">
        <v>2386</v>
      </c>
      <c r="I23" s="14" t="s">
        <v>2381</v>
      </c>
      <c r="J23" s="56">
        <v>224.75</v>
      </c>
      <c r="K23" s="59">
        <v>188.33</v>
      </c>
      <c r="L23" s="59">
        <v>36.25</v>
      </c>
      <c r="M23" s="59"/>
      <c r="N23" s="59">
        <f t="shared" si="0"/>
        <v>0.169999999999987</v>
      </c>
      <c r="O23" s="10" t="s">
        <v>1501</v>
      </c>
      <c r="P23" s="71" t="s">
        <v>2224</v>
      </c>
      <c r="Q23" s="71" t="s">
        <v>1507</v>
      </c>
      <c r="R23" s="73"/>
      <c r="S23" t="str">
        <f>VLOOKUP(D23:D167,Sheet2!C21:E390,3,FALSE)</f>
        <v>4.35</v>
      </c>
      <c r="T23">
        <f t="shared" si="1"/>
        <v>2.41666666666667</v>
      </c>
      <c r="U23">
        <v>93</v>
      </c>
      <c r="V23">
        <f t="shared" si="2"/>
        <v>224.75</v>
      </c>
      <c r="W23">
        <f t="shared" si="3"/>
        <v>224.75</v>
      </c>
      <c r="Z23" s="79" t="s">
        <v>2184</v>
      </c>
      <c r="AA23" s="79" t="s">
        <v>2185</v>
      </c>
      <c r="AD23">
        <v>0</v>
      </c>
      <c r="AE23" t="s">
        <v>2184</v>
      </c>
      <c r="AF23" t="s">
        <v>2373</v>
      </c>
      <c r="AG23" t="s">
        <v>2374</v>
      </c>
    </row>
    <row r="24" ht="22.5" spans="1:33">
      <c r="A24" s="8">
        <v>20</v>
      </c>
      <c r="B24" s="9" t="str">
        <f>VLOOKUP(D24:D168,Sheet2!C:D,2,0)</f>
        <v>31014650211316152</v>
      </c>
      <c r="C24" s="10" t="s">
        <v>1518</v>
      </c>
      <c r="D24" s="10" t="s">
        <v>1519</v>
      </c>
      <c r="E24" s="12" t="s">
        <v>15</v>
      </c>
      <c r="F24" s="21">
        <v>20000</v>
      </c>
      <c r="G24" s="14" t="s">
        <v>2387</v>
      </c>
      <c r="H24" s="14" t="s">
        <v>2388</v>
      </c>
      <c r="I24" s="14" t="s">
        <v>2381</v>
      </c>
      <c r="J24" s="56">
        <v>224.75</v>
      </c>
      <c r="K24" s="59">
        <v>24.17</v>
      </c>
      <c r="L24" s="59"/>
      <c r="M24" s="59"/>
      <c r="N24" s="59">
        <f t="shared" si="0"/>
        <v>200.58</v>
      </c>
      <c r="O24" s="10" t="s">
        <v>1518</v>
      </c>
      <c r="P24" s="71" t="s">
        <v>2225</v>
      </c>
      <c r="Q24" s="71" t="s">
        <v>1524</v>
      </c>
      <c r="R24" s="73"/>
      <c r="S24" t="str">
        <f>VLOOKUP(D24:D168,Sheet2!C22:E391,3,FALSE)</f>
        <v>4.35</v>
      </c>
      <c r="T24">
        <f t="shared" si="1"/>
        <v>2.41666666666667</v>
      </c>
      <c r="U24">
        <v>93</v>
      </c>
      <c r="V24">
        <f t="shared" si="2"/>
        <v>224.75</v>
      </c>
      <c r="W24">
        <f t="shared" si="3"/>
        <v>224.75</v>
      </c>
      <c r="Z24" s="79" t="s">
        <v>2184</v>
      </c>
      <c r="AA24" s="79" t="s">
        <v>2185</v>
      </c>
      <c r="AD24">
        <v>0</v>
      </c>
      <c r="AE24" t="s">
        <v>2184</v>
      </c>
      <c r="AF24" t="s">
        <v>2373</v>
      </c>
      <c r="AG24" t="s">
        <v>2374</v>
      </c>
    </row>
    <row r="25" ht="22.5" spans="1:33">
      <c r="A25" s="8">
        <v>21</v>
      </c>
      <c r="B25" s="9" t="str">
        <f>VLOOKUP(D25:D169,Sheet2!C:D,2,0)</f>
        <v>31014650217736181</v>
      </c>
      <c r="C25" s="10" t="s">
        <v>1527</v>
      </c>
      <c r="D25" s="10" t="s">
        <v>1528</v>
      </c>
      <c r="E25" s="12" t="s">
        <v>15</v>
      </c>
      <c r="F25" s="21">
        <v>50000</v>
      </c>
      <c r="G25" s="14" t="s">
        <v>2389</v>
      </c>
      <c r="H25" s="14" t="s">
        <v>2390</v>
      </c>
      <c r="I25" s="14" t="s">
        <v>2381</v>
      </c>
      <c r="J25" s="56">
        <v>561.88</v>
      </c>
      <c r="K25" s="59">
        <v>90.63</v>
      </c>
      <c r="L25" s="59"/>
      <c r="M25" s="59"/>
      <c r="N25" s="59">
        <f t="shared" si="0"/>
        <v>471.25</v>
      </c>
      <c r="O25" s="10" t="s">
        <v>1527</v>
      </c>
      <c r="P25" s="71" t="s">
        <v>2226</v>
      </c>
      <c r="Q25" s="71">
        <v>15111003525</v>
      </c>
      <c r="R25" s="73"/>
      <c r="S25" t="str">
        <f>VLOOKUP(D25:D169,Sheet2!C23:E392,3,FALSE)</f>
        <v>4.35</v>
      </c>
      <c r="T25">
        <f t="shared" si="1"/>
        <v>6.04166666666667</v>
      </c>
      <c r="U25">
        <v>93</v>
      </c>
      <c r="V25">
        <f t="shared" si="2"/>
        <v>561.875</v>
      </c>
      <c r="W25">
        <f t="shared" si="3"/>
        <v>561.88</v>
      </c>
      <c r="Z25" s="79" t="s">
        <v>2184</v>
      </c>
      <c r="AA25" s="79" t="s">
        <v>2185</v>
      </c>
      <c r="AD25">
        <v>0</v>
      </c>
      <c r="AE25" t="s">
        <v>2184</v>
      </c>
      <c r="AF25" t="s">
        <v>2373</v>
      </c>
      <c r="AG25" t="s">
        <v>2374</v>
      </c>
    </row>
    <row r="26" ht="22.5" spans="1:33">
      <c r="A26" s="8">
        <v>22</v>
      </c>
      <c r="B26" s="9" t="str">
        <f>VLOOKUP(D26:D170,Sheet2!C:D,2,0)</f>
        <v>31014650258033826</v>
      </c>
      <c r="C26" s="10" t="s">
        <v>1551</v>
      </c>
      <c r="D26" s="10" t="s">
        <v>1552</v>
      </c>
      <c r="E26" s="12" t="s">
        <v>15</v>
      </c>
      <c r="F26" s="21">
        <v>50000</v>
      </c>
      <c r="G26" s="14" t="s">
        <v>1556</v>
      </c>
      <c r="H26" s="14" t="s">
        <v>2391</v>
      </c>
      <c r="I26" s="14" t="s">
        <v>2381</v>
      </c>
      <c r="J26" s="56">
        <v>561.88</v>
      </c>
      <c r="K26" s="59">
        <v>271.88</v>
      </c>
      <c r="L26" s="59"/>
      <c r="M26" s="59"/>
      <c r="N26" s="59">
        <f t="shared" si="0"/>
        <v>290</v>
      </c>
      <c r="O26" s="10" t="s">
        <v>1551</v>
      </c>
      <c r="P26" s="169" t="s">
        <v>2227</v>
      </c>
      <c r="Q26" s="71">
        <v>18174582315</v>
      </c>
      <c r="R26" s="73"/>
      <c r="S26" t="str">
        <f>VLOOKUP(D26:D170,Sheet2!C24:E393,3,FALSE)</f>
        <v>4.35</v>
      </c>
      <c r="T26">
        <f t="shared" si="1"/>
        <v>6.04166666666667</v>
      </c>
      <c r="U26">
        <v>93</v>
      </c>
      <c r="V26">
        <f t="shared" si="2"/>
        <v>561.875</v>
      </c>
      <c r="W26">
        <f t="shared" si="3"/>
        <v>561.88</v>
      </c>
      <c r="Z26" s="79" t="s">
        <v>2184</v>
      </c>
      <c r="AA26" s="79" t="s">
        <v>2185</v>
      </c>
      <c r="AD26">
        <v>0</v>
      </c>
      <c r="AE26" t="s">
        <v>2184</v>
      </c>
      <c r="AF26" t="s">
        <v>2373</v>
      </c>
      <c r="AG26" t="s">
        <v>2374</v>
      </c>
    </row>
    <row r="27" ht="22.5" spans="1:33">
      <c r="A27" s="8">
        <v>23</v>
      </c>
      <c r="B27" s="9" t="str">
        <f>VLOOKUP(D27:D171,Sheet2!C:D,2,0)</f>
        <v>31014650258074320</v>
      </c>
      <c r="C27" s="10" t="s">
        <v>1569</v>
      </c>
      <c r="D27" s="10" t="s">
        <v>1570</v>
      </c>
      <c r="E27" s="12" t="s">
        <v>15</v>
      </c>
      <c r="F27" s="21">
        <v>50000</v>
      </c>
      <c r="G27" s="14" t="s">
        <v>1556</v>
      </c>
      <c r="H27" s="14" t="s">
        <v>2391</v>
      </c>
      <c r="I27" s="14" t="s">
        <v>2381</v>
      </c>
      <c r="J27" s="56">
        <v>561.88</v>
      </c>
      <c r="K27" s="59">
        <v>271.88</v>
      </c>
      <c r="L27" s="59"/>
      <c r="M27" s="59"/>
      <c r="N27" s="59">
        <f t="shared" si="0"/>
        <v>290</v>
      </c>
      <c r="O27" s="10" t="s">
        <v>1569</v>
      </c>
      <c r="P27" s="169" t="s">
        <v>2228</v>
      </c>
      <c r="Q27" s="71">
        <v>18174554853</v>
      </c>
      <c r="R27" s="73"/>
      <c r="S27" t="str">
        <f>VLOOKUP(D27:D171,Sheet2!C25:E394,3,FALSE)</f>
        <v>4.35</v>
      </c>
      <c r="T27">
        <f t="shared" si="1"/>
        <v>6.04166666666667</v>
      </c>
      <c r="U27">
        <v>93</v>
      </c>
      <c r="V27">
        <f t="shared" si="2"/>
        <v>561.875</v>
      </c>
      <c r="W27">
        <f t="shared" si="3"/>
        <v>561.88</v>
      </c>
      <c r="Z27" s="79" t="s">
        <v>2184</v>
      </c>
      <c r="AA27" s="79" t="s">
        <v>2185</v>
      </c>
      <c r="AD27">
        <v>0</v>
      </c>
      <c r="AE27" t="s">
        <v>2184</v>
      </c>
      <c r="AF27" t="s">
        <v>2373</v>
      </c>
      <c r="AG27" t="s">
        <v>2374</v>
      </c>
    </row>
    <row r="28" ht="22.5" spans="1:33">
      <c r="A28" s="8">
        <v>24</v>
      </c>
      <c r="B28" s="9" t="str">
        <f>VLOOKUP(D28:D172,Sheet2!C:D,2,0)</f>
        <v>31014650258131041</v>
      </c>
      <c r="C28" s="10" t="s">
        <v>1558</v>
      </c>
      <c r="D28" s="10" t="s">
        <v>1559</v>
      </c>
      <c r="E28" s="12" t="s">
        <v>15</v>
      </c>
      <c r="F28" s="21">
        <v>50000</v>
      </c>
      <c r="G28" s="14" t="s">
        <v>1556</v>
      </c>
      <c r="H28" s="14" t="s">
        <v>2391</v>
      </c>
      <c r="I28" s="14" t="s">
        <v>2381</v>
      </c>
      <c r="J28" s="56">
        <v>561.88</v>
      </c>
      <c r="K28" s="59">
        <v>271.88</v>
      </c>
      <c r="L28" s="59"/>
      <c r="M28" s="59"/>
      <c r="N28" s="59">
        <f t="shared" si="0"/>
        <v>290</v>
      </c>
      <c r="O28" s="10" t="s">
        <v>1558</v>
      </c>
      <c r="P28" s="169" t="s">
        <v>2229</v>
      </c>
      <c r="Q28" s="71">
        <v>17858655070</v>
      </c>
      <c r="R28" s="73"/>
      <c r="S28" t="str">
        <f>VLOOKUP(D28:D172,Sheet2!C26:E395,3,FALSE)</f>
        <v>4.35</v>
      </c>
      <c r="T28">
        <f t="shared" si="1"/>
        <v>6.04166666666667</v>
      </c>
      <c r="U28">
        <v>93</v>
      </c>
      <c r="V28">
        <f t="shared" si="2"/>
        <v>561.875</v>
      </c>
      <c r="W28">
        <f t="shared" si="3"/>
        <v>561.88</v>
      </c>
      <c r="Z28" s="79" t="s">
        <v>2184</v>
      </c>
      <c r="AA28" s="79" t="s">
        <v>2185</v>
      </c>
      <c r="AD28">
        <v>0</v>
      </c>
      <c r="AE28" t="s">
        <v>2184</v>
      </c>
      <c r="AF28" t="s">
        <v>2373</v>
      </c>
      <c r="AG28" t="s">
        <v>2374</v>
      </c>
    </row>
    <row r="29" ht="22.5" spans="1:33">
      <c r="A29" s="8">
        <v>25</v>
      </c>
      <c r="B29" s="29" t="str">
        <f>VLOOKUP(D29:D173,Sheet2!C:D,2,0)</f>
        <v>31014650356543644</v>
      </c>
      <c r="C29" s="30" t="s">
        <v>2013</v>
      </c>
      <c r="D29" s="31" t="s">
        <v>2014</v>
      </c>
      <c r="E29" s="30" t="s">
        <v>15</v>
      </c>
      <c r="F29" s="32">
        <v>50000</v>
      </c>
      <c r="G29" s="33" t="s">
        <v>2015</v>
      </c>
      <c r="H29" s="34" t="s">
        <v>2016</v>
      </c>
      <c r="I29" s="66" t="s">
        <v>2381</v>
      </c>
      <c r="J29" s="67">
        <v>344.44</v>
      </c>
      <c r="K29" s="68"/>
      <c r="L29" s="68"/>
      <c r="M29" s="68"/>
      <c r="N29" s="68">
        <v>0</v>
      </c>
      <c r="O29" s="30" t="s">
        <v>2013</v>
      </c>
      <c r="P29" s="80"/>
      <c r="Q29" s="81" t="s">
        <v>2018</v>
      </c>
      <c r="R29" s="82"/>
      <c r="S29" s="79" t="str">
        <f>VLOOKUP(D29:D173,Sheet2!C27:E396,3,FALSE)</f>
        <v>4</v>
      </c>
      <c r="T29" s="79">
        <f t="shared" si="1"/>
        <v>5.55555555555556</v>
      </c>
      <c r="U29" s="79">
        <v>93</v>
      </c>
      <c r="V29" s="79">
        <f t="shared" si="2"/>
        <v>516.666666666667</v>
      </c>
      <c r="W29" s="79">
        <f t="shared" si="3"/>
        <v>516.67</v>
      </c>
      <c r="X29" s="79">
        <f t="shared" ref="X29:X33" si="4">I29-G29</f>
        <v>62</v>
      </c>
      <c r="Y29" s="79">
        <f t="shared" ref="Y29:Y33" si="5">T29*X29</f>
        <v>344.444444444444</v>
      </c>
      <c r="Z29" s="79" t="s">
        <v>2184</v>
      </c>
      <c r="AA29" s="79" t="s">
        <v>2185</v>
      </c>
      <c r="AB29" s="79">
        <f>ROUND(Y29:Y148,2)</f>
        <v>344.44</v>
      </c>
      <c r="AC29" s="79">
        <f t="shared" ref="AC29:AC33" si="6">J29-AB29</f>
        <v>0</v>
      </c>
      <c r="AD29" s="79">
        <f t="shared" ref="AD29:AD33" si="7">U29-X29</f>
        <v>31</v>
      </c>
      <c r="AE29" t="s">
        <v>2392</v>
      </c>
      <c r="AF29" t="s">
        <v>2393</v>
      </c>
      <c r="AG29" t="s">
        <v>2394</v>
      </c>
    </row>
    <row r="30" ht="22.5" spans="1:34">
      <c r="A30" s="8">
        <v>26</v>
      </c>
      <c r="B30" s="29" t="str">
        <f>VLOOKUP(D30:D174,Sheet2!C:D,2,0)</f>
        <v>31014650356802066</v>
      </c>
      <c r="C30" s="30" t="s">
        <v>2068</v>
      </c>
      <c r="D30" s="31" t="s">
        <v>2069</v>
      </c>
      <c r="E30" s="30" t="s">
        <v>15</v>
      </c>
      <c r="F30" s="32">
        <v>50000</v>
      </c>
      <c r="G30" s="33" t="s">
        <v>2057</v>
      </c>
      <c r="H30" s="34" t="s">
        <v>2058</v>
      </c>
      <c r="I30" s="66" t="s">
        <v>2381</v>
      </c>
      <c r="J30" s="67">
        <v>338.89</v>
      </c>
      <c r="K30" s="68"/>
      <c r="L30" s="68"/>
      <c r="M30" s="68"/>
      <c r="N30" s="68">
        <v>0</v>
      </c>
      <c r="O30" s="30" t="s">
        <v>2068</v>
      </c>
      <c r="P30" s="80"/>
      <c r="Q30" s="81" t="s">
        <v>2071</v>
      </c>
      <c r="R30" s="82"/>
      <c r="S30" s="79" t="str">
        <f>VLOOKUP(D30:D174,Sheet2!C28:E397,3,FALSE)</f>
        <v>4</v>
      </c>
      <c r="T30" s="79">
        <f t="shared" si="1"/>
        <v>5.55555555555556</v>
      </c>
      <c r="U30" s="79">
        <v>93</v>
      </c>
      <c r="V30" s="79">
        <f t="shared" si="2"/>
        <v>516.666666666667</v>
      </c>
      <c r="W30" s="79">
        <f t="shared" si="3"/>
        <v>516.67</v>
      </c>
      <c r="X30" s="79">
        <f t="shared" si="4"/>
        <v>61</v>
      </c>
      <c r="Y30" s="79">
        <f t="shared" si="5"/>
        <v>338.888888888889</v>
      </c>
      <c r="Z30" s="79" t="s">
        <v>2184</v>
      </c>
      <c r="AA30" s="79" t="s">
        <v>2185</v>
      </c>
      <c r="AB30" s="79">
        <f>ROUND(Y30:Y150,2)</f>
        <v>338.89</v>
      </c>
      <c r="AC30" s="79">
        <f t="shared" si="6"/>
        <v>0</v>
      </c>
      <c r="AD30" s="79">
        <f t="shared" si="7"/>
        <v>32</v>
      </c>
      <c r="AE30" t="s">
        <v>2395</v>
      </c>
      <c r="AF30" t="s">
        <v>2396</v>
      </c>
      <c r="AG30" t="s">
        <v>2397</v>
      </c>
      <c r="AH30">
        <v>47.13</v>
      </c>
    </row>
    <row r="31" ht="22.5" spans="1:34">
      <c r="A31" s="8">
        <v>27</v>
      </c>
      <c r="B31" s="29" t="str">
        <f>VLOOKUP(D31:D175,Sheet2!C:D,2,0)</f>
        <v>31014650356963205</v>
      </c>
      <c r="C31" s="30" t="s">
        <v>2178</v>
      </c>
      <c r="D31" s="31" t="s">
        <v>2179</v>
      </c>
      <c r="E31" s="30" t="s">
        <v>15</v>
      </c>
      <c r="F31" s="32">
        <v>50000</v>
      </c>
      <c r="G31" s="33" t="s">
        <v>2119</v>
      </c>
      <c r="H31" s="34" t="s">
        <v>2120</v>
      </c>
      <c r="I31" s="66" t="s">
        <v>2381</v>
      </c>
      <c r="J31" s="67">
        <v>333.33</v>
      </c>
      <c r="K31" s="68"/>
      <c r="L31" s="68"/>
      <c r="M31" s="68"/>
      <c r="N31" s="68">
        <v>0</v>
      </c>
      <c r="O31" s="30" t="s">
        <v>2178</v>
      </c>
      <c r="P31" s="80"/>
      <c r="Q31" s="81" t="s">
        <v>2180</v>
      </c>
      <c r="R31" s="82"/>
      <c r="S31" s="79" t="str">
        <f>VLOOKUP(D31:D175,Sheet2!C29:E398,3,FALSE)</f>
        <v>4</v>
      </c>
      <c r="T31" s="79">
        <f t="shared" si="1"/>
        <v>5.55555555555556</v>
      </c>
      <c r="U31" s="79">
        <v>93</v>
      </c>
      <c r="V31" s="79">
        <f t="shared" si="2"/>
        <v>516.666666666667</v>
      </c>
      <c r="W31" s="79">
        <f t="shared" si="3"/>
        <v>516.67</v>
      </c>
      <c r="X31" s="79">
        <f t="shared" si="4"/>
        <v>60</v>
      </c>
      <c r="Y31" s="79">
        <f t="shared" si="5"/>
        <v>333.333333333333</v>
      </c>
      <c r="Z31" s="79" t="s">
        <v>2184</v>
      </c>
      <c r="AA31" s="79" t="s">
        <v>2185</v>
      </c>
      <c r="AB31" s="79">
        <f>ROUND(Y31:Y151,2)</f>
        <v>333.33</v>
      </c>
      <c r="AC31" s="79">
        <f t="shared" si="6"/>
        <v>0</v>
      </c>
      <c r="AD31" s="79">
        <f t="shared" si="7"/>
        <v>33</v>
      </c>
      <c r="AE31" t="s">
        <v>2398</v>
      </c>
      <c r="AF31" t="s">
        <v>2399</v>
      </c>
      <c r="AG31" t="s">
        <v>2400</v>
      </c>
      <c r="AH31">
        <v>94.44</v>
      </c>
    </row>
    <row r="32" ht="22.5" spans="1:34">
      <c r="A32" s="8">
        <v>28</v>
      </c>
      <c r="B32" s="29" t="str">
        <f>VLOOKUP(D32:D176,Sheet2!C:D,2,0)</f>
        <v>31014650356946961</v>
      </c>
      <c r="C32" s="30" t="s">
        <v>2137</v>
      </c>
      <c r="D32" s="31" t="s">
        <v>2138</v>
      </c>
      <c r="E32" s="30" t="s">
        <v>15</v>
      </c>
      <c r="F32" s="32">
        <v>50000</v>
      </c>
      <c r="G32" s="33" t="s">
        <v>2119</v>
      </c>
      <c r="H32" s="34" t="s">
        <v>2120</v>
      </c>
      <c r="I32" s="66" t="s">
        <v>2381</v>
      </c>
      <c r="J32" s="67">
        <v>333.33</v>
      </c>
      <c r="K32" s="68"/>
      <c r="L32" s="68"/>
      <c r="M32" s="68"/>
      <c r="N32" s="68">
        <v>0</v>
      </c>
      <c r="O32" s="30" t="s">
        <v>2137</v>
      </c>
      <c r="P32" s="80"/>
      <c r="Q32" s="81" t="s">
        <v>2139</v>
      </c>
      <c r="R32" s="82"/>
      <c r="S32" s="79" t="str">
        <f>VLOOKUP(D32:D176,Sheet2!C30:E399,3,FALSE)</f>
        <v>4</v>
      </c>
      <c r="T32" s="79">
        <f t="shared" si="1"/>
        <v>5.55555555555556</v>
      </c>
      <c r="U32" s="79">
        <v>93</v>
      </c>
      <c r="V32" s="79">
        <f t="shared" si="2"/>
        <v>516.666666666667</v>
      </c>
      <c r="W32" s="79">
        <f t="shared" si="3"/>
        <v>516.67</v>
      </c>
      <c r="X32" s="79">
        <f t="shared" si="4"/>
        <v>60</v>
      </c>
      <c r="Y32" s="79">
        <f t="shared" si="5"/>
        <v>333.333333333333</v>
      </c>
      <c r="Z32" s="79" t="s">
        <v>2184</v>
      </c>
      <c r="AA32" s="79" t="s">
        <v>2185</v>
      </c>
      <c r="AB32" s="79">
        <f>ROUND(Y32:Y152,2)</f>
        <v>333.33</v>
      </c>
      <c r="AC32" s="79">
        <f t="shared" si="6"/>
        <v>0</v>
      </c>
      <c r="AD32" s="79">
        <f t="shared" si="7"/>
        <v>33</v>
      </c>
      <c r="AE32" t="s">
        <v>2398</v>
      </c>
      <c r="AF32" t="s">
        <v>2399</v>
      </c>
      <c r="AG32" t="s">
        <v>2400</v>
      </c>
      <c r="AH32">
        <v>94.44</v>
      </c>
    </row>
    <row r="33" ht="22.5" spans="1:34">
      <c r="A33" s="8">
        <v>29</v>
      </c>
      <c r="B33" s="29" t="str">
        <f>VLOOKUP(D33:D177,Sheet2!C:D,2,0)</f>
        <v>31014650358463223</v>
      </c>
      <c r="C33" s="35" t="s">
        <v>1510</v>
      </c>
      <c r="D33" s="35" t="s">
        <v>1511</v>
      </c>
      <c r="E33" s="35" t="s">
        <v>15</v>
      </c>
      <c r="F33" s="36">
        <v>30000</v>
      </c>
      <c r="G33" s="37" t="s">
        <v>1513</v>
      </c>
      <c r="H33" s="37" t="s">
        <v>1514</v>
      </c>
      <c r="I33" s="66" t="s">
        <v>2381</v>
      </c>
      <c r="J33" s="67">
        <v>153.33</v>
      </c>
      <c r="K33" s="68"/>
      <c r="L33" s="68"/>
      <c r="M33" s="68"/>
      <c r="N33" s="68">
        <v>0</v>
      </c>
      <c r="O33" s="35" t="s">
        <v>1510</v>
      </c>
      <c r="P33" s="80"/>
      <c r="Q33" s="35" t="s">
        <v>1515</v>
      </c>
      <c r="R33" s="83"/>
      <c r="S33" s="79" t="str">
        <f>VLOOKUP(D33:D177,Sheet2!C31:E400,3,FALSE)</f>
        <v>4</v>
      </c>
      <c r="T33" s="79">
        <f t="shared" si="1"/>
        <v>3.33333333333333</v>
      </c>
      <c r="U33" s="79">
        <v>93</v>
      </c>
      <c r="V33" s="79">
        <f t="shared" si="2"/>
        <v>310</v>
      </c>
      <c r="W33" s="79">
        <f t="shared" si="3"/>
        <v>310</v>
      </c>
      <c r="X33" s="79">
        <f t="shared" si="4"/>
        <v>55</v>
      </c>
      <c r="Y33" s="79">
        <f t="shared" si="5"/>
        <v>183.333333333333</v>
      </c>
      <c r="Z33" s="79" t="s">
        <v>2184</v>
      </c>
      <c r="AA33" s="79" t="s">
        <v>2185</v>
      </c>
      <c r="AB33" s="79">
        <f>ROUND(Y33:Y153,2)</f>
        <v>183.33</v>
      </c>
      <c r="AC33" s="79">
        <f t="shared" si="6"/>
        <v>-30</v>
      </c>
      <c r="AD33" s="79">
        <f t="shared" si="7"/>
        <v>38</v>
      </c>
      <c r="AE33" t="s">
        <v>2401</v>
      </c>
      <c r="AF33" t="s">
        <v>2402</v>
      </c>
      <c r="AG33" t="s">
        <v>2403</v>
      </c>
      <c r="AH33">
        <v>56.67</v>
      </c>
    </row>
    <row r="34" spans="1:30">
      <c r="A34" s="8"/>
      <c r="B34" s="29"/>
      <c r="C34" s="35"/>
      <c r="D34" s="35"/>
      <c r="E34" s="38"/>
      <c r="F34" s="36"/>
      <c r="G34" s="37"/>
      <c r="H34" s="37"/>
      <c r="I34" s="66"/>
      <c r="J34" s="67">
        <f>SUM(J5:J33)</f>
        <v>12580.56</v>
      </c>
      <c r="K34" s="68"/>
      <c r="L34" s="68"/>
      <c r="M34" s="68"/>
      <c r="N34" s="68"/>
      <c r="O34" s="35"/>
      <c r="P34" s="80"/>
      <c r="Q34" s="35"/>
      <c r="R34" s="84"/>
      <c r="S34" s="79"/>
      <c r="T34" s="79"/>
      <c r="U34" s="79"/>
      <c r="V34" s="79"/>
      <c r="W34" s="79"/>
      <c r="X34" s="79"/>
      <c r="Y34" s="79"/>
      <c r="Z34" s="79"/>
      <c r="AA34" s="79"/>
      <c r="AB34" s="79"/>
      <c r="AC34" s="79"/>
      <c r="AD34" s="79"/>
    </row>
    <row r="35" ht="22.5" spans="1:33">
      <c r="A35" s="8">
        <v>30</v>
      </c>
      <c r="B35" s="9" t="str">
        <f>VLOOKUP(D35:D178,Sheet2!C:D,2,0)</f>
        <v>31014650115716842</v>
      </c>
      <c r="C35" s="16" t="s">
        <v>342</v>
      </c>
      <c r="D35" s="167" t="s">
        <v>343</v>
      </c>
      <c r="E35" s="18" t="s">
        <v>27</v>
      </c>
      <c r="F35" s="19">
        <v>0</v>
      </c>
      <c r="G35" s="20" t="s">
        <v>184</v>
      </c>
      <c r="H35" s="20" t="s">
        <v>2376</v>
      </c>
      <c r="I35" s="14" t="s">
        <v>2377</v>
      </c>
      <c r="J35" s="60">
        <v>362.84</v>
      </c>
      <c r="K35" s="61">
        <v>0</v>
      </c>
      <c r="L35" s="61"/>
      <c r="M35" s="61"/>
      <c r="N35" s="59">
        <f t="shared" ref="N35:N48" si="8">J35-K35-L35-M35</f>
        <v>362.84</v>
      </c>
      <c r="O35" s="16" t="s">
        <v>342</v>
      </c>
      <c r="P35" s="168" t="s">
        <v>2230</v>
      </c>
      <c r="Q35" s="71" t="s">
        <v>346</v>
      </c>
      <c r="R35" s="85" t="s">
        <v>2231</v>
      </c>
      <c r="S35" t="str">
        <f>VLOOKUP(D35:D178,Sheet2!C32:E401,3,FALSE)</f>
        <v>4.75</v>
      </c>
      <c r="T35">
        <f t="shared" ref="T35:T48" si="9">F35*S35/100/12/30</f>
        <v>0</v>
      </c>
      <c r="U35">
        <v>93</v>
      </c>
      <c r="V35">
        <f t="shared" ref="V35:V48" si="10">T35*U35</f>
        <v>0</v>
      </c>
      <c r="W35">
        <f t="shared" ref="W35:W48" si="11">ROUND(V35:V178,2)</f>
        <v>0</v>
      </c>
      <c r="Z35" s="79" t="s">
        <v>2184</v>
      </c>
      <c r="AA35" s="79" t="s">
        <v>2185</v>
      </c>
      <c r="AD35">
        <v>0</v>
      </c>
      <c r="AE35" t="s">
        <v>2184</v>
      </c>
      <c r="AF35" t="s">
        <v>2373</v>
      </c>
      <c r="AG35" t="s">
        <v>2374</v>
      </c>
    </row>
    <row r="36" ht="22.5" spans="1:33">
      <c r="A36" s="8">
        <v>31</v>
      </c>
      <c r="B36" s="9" t="str">
        <f>VLOOKUP(D36:D179,Sheet2!C:D,2,0)</f>
        <v>31014650115656359</v>
      </c>
      <c r="C36" s="16" t="s">
        <v>234</v>
      </c>
      <c r="D36" s="167" t="s">
        <v>235</v>
      </c>
      <c r="E36" s="18" t="s">
        <v>27</v>
      </c>
      <c r="F36" s="19">
        <v>0</v>
      </c>
      <c r="G36" s="20" t="s">
        <v>184</v>
      </c>
      <c r="H36" s="20" t="s">
        <v>2376</v>
      </c>
      <c r="I36" s="14" t="s">
        <v>2377</v>
      </c>
      <c r="J36" s="60">
        <v>362.84</v>
      </c>
      <c r="K36" s="61">
        <v>0</v>
      </c>
      <c r="L36" s="61"/>
      <c r="M36" s="61"/>
      <c r="N36" s="59">
        <f t="shared" si="8"/>
        <v>362.84</v>
      </c>
      <c r="O36" s="16" t="s">
        <v>234</v>
      </c>
      <c r="P36" s="168" t="s">
        <v>2233</v>
      </c>
      <c r="Q36" s="71" t="s">
        <v>238</v>
      </c>
      <c r="R36" s="85"/>
      <c r="S36">
        <v>4.75</v>
      </c>
      <c r="T36">
        <f t="shared" si="9"/>
        <v>0</v>
      </c>
      <c r="U36">
        <v>93</v>
      </c>
      <c r="V36">
        <f t="shared" si="10"/>
        <v>0</v>
      </c>
      <c r="W36">
        <f t="shared" si="11"/>
        <v>0</v>
      </c>
      <c r="Z36" s="79" t="s">
        <v>2184</v>
      </c>
      <c r="AA36" s="79" t="s">
        <v>2185</v>
      </c>
      <c r="AD36">
        <v>0</v>
      </c>
      <c r="AE36" t="s">
        <v>2184</v>
      </c>
      <c r="AF36" t="s">
        <v>2373</v>
      </c>
      <c r="AG36" t="s">
        <v>2374</v>
      </c>
    </row>
    <row r="37" ht="22.5" spans="1:33">
      <c r="A37" s="8">
        <v>32</v>
      </c>
      <c r="B37" s="9" t="str">
        <f>VLOOKUP(D37:D180,Sheet2!C:D,2,0)</f>
        <v>31014650115648702</v>
      </c>
      <c r="C37" s="16" t="s">
        <v>338</v>
      </c>
      <c r="D37" s="167" t="s">
        <v>339</v>
      </c>
      <c r="E37" s="18" t="s">
        <v>27</v>
      </c>
      <c r="F37" s="19">
        <v>0</v>
      </c>
      <c r="G37" s="20" t="s">
        <v>184</v>
      </c>
      <c r="H37" s="20" t="s">
        <v>2376</v>
      </c>
      <c r="I37" s="14" t="s">
        <v>2377</v>
      </c>
      <c r="J37" s="60">
        <v>362.84</v>
      </c>
      <c r="K37" s="61">
        <v>362.84</v>
      </c>
      <c r="L37" s="61"/>
      <c r="M37" s="61"/>
      <c r="N37" s="59">
        <f t="shared" si="8"/>
        <v>0</v>
      </c>
      <c r="O37" s="16" t="s">
        <v>338</v>
      </c>
      <c r="P37" s="71" t="s">
        <v>2234</v>
      </c>
      <c r="Q37" s="71" t="s">
        <v>340</v>
      </c>
      <c r="R37" s="85"/>
      <c r="S37" t="str">
        <f>VLOOKUP(D37:D180,Sheet2!C34:E403,3,FALSE)</f>
        <v>4.75</v>
      </c>
      <c r="T37">
        <f t="shared" si="9"/>
        <v>0</v>
      </c>
      <c r="U37">
        <v>93</v>
      </c>
      <c r="V37">
        <f t="shared" si="10"/>
        <v>0</v>
      </c>
      <c r="W37">
        <f t="shared" si="11"/>
        <v>0</v>
      </c>
      <c r="Z37" s="79" t="s">
        <v>2184</v>
      </c>
      <c r="AA37" s="79" t="s">
        <v>2185</v>
      </c>
      <c r="AD37">
        <v>0</v>
      </c>
      <c r="AE37" t="s">
        <v>2184</v>
      </c>
      <c r="AF37" t="s">
        <v>2373</v>
      </c>
      <c r="AG37" t="s">
        <v>2374</v>
      </c>
    </row>
    <row r="38" ht="22.5" spans="1:33">
      <c r="A38" s="8">
        <v>33</v>
      </c>
      <c r="B38" s="9" t="str">
        <f>VLOOKUP(D38:D181,Sheet2!C:D,2,0)</f>
        <v>31014650115814056</v>
      </c>
      <c r="C38" s="16" t="s">
        <v>466</v>
      </c>
      <c r="D38" s="167" t="s">
        <v>467</v>
      </c>
      <c r="E38" s="18" t="s">
        <v>27</v>
      </c>
      <c r="F38" s="19">
        <v>0</v>
      </c>
      <c r="G38" s="20" t="s">
        <v>356</v>
      </c>
      <c r="H38" s="20" t="s">
        <v>2378</v>
      </c>
      <c r="I38" s="14" t="s">
        <v>2377</v>
      </c>
      <c r="J38" s="60">
        <v>362.84</v>
      </c>
      <c r="K38" s="61">
        <v>362.84</v>
      </c>
      <c r="L38" s="61"/>
      <c r="M38" s="61"/>
      <c r="N38" s="59">
        <f t="shared" si="8"/>
        <v>0</v>
      </c>
      <c r="O38" s="16" t="s">
        <v>466</v>
      </c>
      <c r="P38" s="71" t="s">
        <v>2235</v>
      </c>
      <c r="Q38" s="71" t="s">
        <v>470</v>
      </c>
      <c r="R38" s="85"/>
      <c r="S38" t="str">
        <f>VLOOKUP(D38:D181,Sheet2!C35:E404,3,FALSE)</f>
        <v>4.75</v>
      </c>
      <c r="T38">
        <f t="shared" si="9"/>
        <v>0</v>
      </c>
      <c r="U38">
        <v>93</v>
      </c>
      <c r="V38">
        <f t="shared" si="10"/>
        <v>0</v>
      </c>
      <c r="W38">
        <f t="shared" si="11"/>
        <v>0</v>
      </c>
      <c r="Z38" s="79" t="s">
        <v>2184</v>
      </c>
      <c r="AA38" s="79" t="s">
        <v>2185</v>
      </c>
      <c r="AD38">
        <v>0</v>
      </c>
      <c r="AE38" t="s">
        <v>2184</v>
      </c>
      <c r="AF38" t="s">
        <v>2373</v>
      </c>
      <c r="AG38" t="s">
        <v>2374</v>
      </c>
    </row>
    <row r="39" ht="22.5" spans="1:33">
      <c r="A39" s="8">
        <v>34</v>
      </c>
      <c r="B39" s="9" t="str">
        <f>VLOOKUP(D39:D182,Sheet2!C:D,2,0)</f>
        <v>31014650115863285</v>
      </c>
      <c r="C39" s="16" t="s">
        <v>482</v>
      </c>
      <c r="D39" s="167" t="s">
        <v>483</v>
      </c>
      <c r="E39" s="18" t="s">
        <v>27</v>
      </c>
      <c r="F39" s="19">
        <v>0</v>
      </c>
      <c r="G39" s="20" t="s">
        <v>356</v>
      </c>
      <c r="H39" s="20" t="s">
        <v>2378</v>
      </c>
      <c r="I39" s="14" t="s">
        <v>2377</v>
      </c>
      <c r="J39" s="60">
        <v>362.84</v>
      </c>
      <c r="K39" s="61">
        <v>0</v>
      </c>
      <c r="L39" s="61"/>
      <c r="M39" s="61"/>
      <c r="N39" s="59">
        <f t="shared" si="8"/>
        <v>362.84</v>
      </c>
      <c r="O39" s="16" t="s">
        <v>482</v>
      </c>
      <c r="P39" s="168" t="s">
        <v>2237</v>
      </c>
      <c r="Q39" s="71" t="s">
        <v>486</v>
      </c>
      <c r="R39" s="85"/>
      <c r="S39" t="str">
        <f>VLOOKUP(D39:D182,Sheet2!C36:E405,3,FALSE)</f>
        <v>4.75</v>
      </c>
      <c r="T39">
        <f t="shared" si="9"/>
        <v>0</v>
      </c>
      <c r="U39">
        <v>93</v>
      </c>
      <c r="V39">
        <f t="shared" si="10"/>
        <v>0</v>
      </c>
      <c r="W39">
        <f t="shared" si="11"/>
        <v>0</v>
      </c>
      <c r="Z39" s="79" t="s">
        <v>2184</v>
      </c>
      <c r="AA39" s="79" t="s">
        <v>2185</v>
      </c>
      <c r="AD39">
        <v>0</v>
      </c>
      <c r="AE39" t="s">
        <v>2184</v>
      </c>
      <c r="AF39" t="s">
        <v>2373</v>
      </c>
      <c r="AG39" t="s">
        <v>2374</v>
      </c>
    </row>
    <row r="40" ht="22.5" spans="1:33">
      <c r="A40" s="8">
        <v>35</v>
      </c>
      <c r="B40" s="9" t="str">
        <f>VLOOKUP(D40:D183,Sheet2!C:D,2,0)</f>
        <v>31014650115815764</v>
      </c>
      <c r="C40" s="16" t="s">
        <v>422</v>
      </c>
      <c r="D40" s="167" t="s">
        <v>423</v>
      </c>
      <c r="E40" s="18" t="s">
        <v>27</v>
      </c>
      <c r="F40" s="19">
        <v>0</v>
      </c>
      <c r="G40" s="20" t="s">
        <v>356</v>
      </c>
      <c r="H40" s="20" t="s">
        <v>2378</v>
      </c>
      <c r="I40" s="14" t="s">
        <v>2377</v>
      </c>
      <c r="J40" s="60">
        <v>362.84</v>
      </c>
      <c r="K40" s="61">
        <v>0</v>
      </c>
      <c r="L40" s="61"/>
      <c r="M40" s="61"/>
      <c r="N40" s="59">
        <f t="shared" si="8"/>
        <v>362.84</v>
      </c>
      <c r="O40" s="16" t="s">
        <v>422</v>
      </c>
      <c r="P40" s="168" t="s">
        <v>2238</v>
      </c>
      <c r="Q40" s="71" t="s">
        <v>426</v>
      </c>
      <c r="R40" s="85"/>
      <c r="S40" t="str">
        <f>VLOOKUP(D40:D183,Sheet2!C37:E406,3,FALSE)</f>
        <v>4.75</v>
      </c>
      <c r="T40">
        <f t="shared" si="9"/>
        <v>0</v>
      </c>
      <c r="U40">
        <v>93</v>
      </c>
      <c r="V40">
        <f t="shared" si="10"/>
        <v>0</v>
      </c>
      <c r="W40">
        <f t="shared" si="11"/>
        <v>0</v>
      </c>
      <c r="Z40" s="79" t="s">
        <v>2184</v>
      </c>
      <c r="AA40" s="79" t="s">
        <v>2185</v>
      </c>
      <c r="AD40">
        <v>0</v>
      </c>
      <c r="AE40" t="s">
        <v>2184</v>
      </c>
      <c r="AF40" t="s">
        <v>2373</v>
      </c>
      <c r="AG40" t="s">
        <v>2374</v>
      </c>
    </row>
    <row r="41" ht="22.5" spans="1:33">
      <c r="A41" s="8">
        <v>36</v>
      </c>
      <c r="B41" s="9" t="str">
        <f>VLOOKUP(D41:D184,Sheet2!C:D,2,0)</f>
        <v>31014650115805347</v>
      </c>
      <c r="C41" s="16" t="s">
        <v>411</v>
      </c>
      <c r="D41" s="167" t="s">
        <v>412</v>
      </c>
      <c r="E41" s="18" t="s">
        <v>27</v>
      </c>
      <c r="F41" s="19">
        <v>0</v>
      </c>
      <c r="G41" s="20" t="s">
        <v>356</v>
      </c>
      <c r="H41" s="20" t="s">
        <v>2378</v>
      </c>
      <c r="I41" s="14" t="s">
        <v>2377</v>
      </c>
      <c r="J41" s="60">
        <v>362.84</v>
      </c>
      <c r="K41" s="61">
        <v>349.72</v>
      </c>
      <c r="L41" s="61"/>
      <c r="M41" s="61"/>
      <c r="N41" s="59">
        <f t="shared" si="8"/>
        <v>13.1199999999999</v>
      </c>
      <c r="O41" s="16" t="s">
        <v>411</v>
      </c>
      <c r="P41" s="170" t="s">
        <v>2239</v>
      </c>
      <c r="Q41" s="71" t="s">
        <v>415</v>
      </c>
      <c r="R41" s="85"/>
      <c r="S41" t="str">
        <f>VLOOKUP(D41:D184,Sheet2!C38:E407,3,FALSE)</f>
        <v>4.75</v>
      </c>
      <c r="T41">
        <f t="shared" si="9"/>
        <v>0</v>
      </c>
      <c r="U41">
        <v>93</v>
      </c>
      <c r="V41">
        <f t="shared" si="10"/>
        <v>0</v>
      </c>
      <c r="W41">
        <f t="shared" si="11"/>
        <v>0</v>
      </c>
      <c r="Z41" s="79" t="s">
        <v>2184</v>
      </c>
      <c r="AA41" s="79" t="s">
        <v>2185</v>
      </c>
      <c r="AD41">
        <v>0</v>
      </c>
      <c r="AE41" t="s">
        <v>2184</v>
      </c>
      <c r="AF41" t="s">
        <v>2373</v>
      </c>
      <c r="AG41" t="s">
        <v>2374</v>
      </c>
    </row>
    <row r="42" ht="22.5" spans="1:33">
      <c r="A42" s="8">
        <v>37</v>
      </c>
      <c r="B42" s="9" t="str">
        <f>VLOOKUP(D42:D185,Sheet2!C:D,2,0)</f>
        <v>31014650164056137</v>
      </c>
      <c r="C42" s="39" t="s">
        <v>1076</v>
      </c>
      <c r="D42" s="39" t="s">
        <v>1077</v>
      </c>
      <c r="E42" s="40" t="s">
        <v>27</v>
      </c>
      <c r="F42" s="41">
        <v>50000</v>
      </c>
      <c r="G42" s="42" t="s">
        <v>2382</v>
      </c>
      <c r="H42" s="42" t="s">
        <v>2383</v>
      </c>
      <c r="I42" s="14" t="s">
        <v>2381</v>
      </c>
      <c r="J42" s="56">
        <v>561.88</v>
      </c>
      <c r="K42" s="59">
        <v>471.25</v>
      </c>
      <c r="L42" s="59">
        <v>90.63</v>
      </c>
      <c r="M42" s="59"/>
      <c r="N42" s="59">
        <f t="shared" si="8"/>
        <v>0</v>
      </c>
      <c r="O42" s="39" t="s">
        <v>1076</v>
      </c>
      <c r="P42" s="170" t="s">
        <v>2240</v>
      </c>
      <c r="Q42" s="87" t="s">
        <v>1079</v>
      </c>
      <c r="R42" s="85"/>
      <c r="S42" t="str">
        <f>VLOOKUP(D42:D185,Sheet2!C39:E408,3,FALSE)</f>
        <v>4.35</v>
      </c>
      <c r="T42">
        <f t="shared" si="9"/>
        <v>6.04166666666667</v>
      </c>
      <c r="U42">
        <v>93</v>
      </c>
      <c r="V42">
        <f t="shared" si="10"/>
        <v>561.875</v>
      </c>
      <c r="W42">
        <f t="shared" si="11"/>
        <v>561.88</v>
      </c>
      <c r="Z42" s="79" t="s">
        <v>2184</v>
      </c>
      <c r="AA42" s="79" t="s">
        <v>2185</v>
      </c>
      <c r="AD42">
        <v>0</v>
      </c>
      <c r="AE42" t="s">
        <v>2184</v>
      </c>
      <c r="AF42" t="s">
        <v>2373</v>
      </c>
      <c r="AG42" t="s">
        <v>2374</v>
      </c>
    </row>
    <row r="43" ht="22.5" spans="1:33">
      <c r="A43" s="8">
        <v>38</v>
      </c>
      <c r="B43" s="9" t="str">
        <f>VLOOKUP(D43:D186,Sheet2!C:D,2,0)</f>
        <v>31014650167284990</v>
      </c>
      <c r="C43" s="10" t="s">
        <v>1207</v>
      </c>
      <c r="D43" s="10" t="s">
        <v>1208</v>
      </c>
      <c r="E43" s="12" t="s">
        <v>27</v>
      </c>
      <c r="F43" s="13">
        <v>50000</v>
      </c>
      <c r="G43" s="20" t="s">
        <v>1213</v>
      </c>
      <c r="H43" s="20" t="s">
        <v>2404</v>
      </c>
      <c r="I43" s="14" t="s">
        <v>2381</v>
      </c>
      <c r="J43" s="56">
        <v>561.88</v>
      </c>
      <c r="K43" s="59">
        <v>90.63</v>
      </c>
      <c r="L43" s="59"/>
      <c r="M43" s="59"/>
      <c r="N43" s="59">
        <f t="shared" si="8"/>
        <v>471.25</v>
      </c>
      <c r="O43" s="10" t="s">
        <v>1207</v>
      </c>
      <c r="P43" s="169" t="s">
        <v>2241</v>
      </c>
      <c r="Q43" s="71" t="s">
        <v>1212</v>
      </c>
      <c r="R43" s="85"/>
      <c r="S43" t="str">
        <f>VLOOKUP(D43:D186,Sheet2!C40:E409,3,FALSE)</f>
        <v>4.35</v>
      </c>
      <c r="T43">
        <f t="shared" si="9"/>
        <v>6.04166666666667</v>
      </c>
      <c r="U43">
        <v>93</v>
      </c>
      <c r="V43">
        <f t="shared" si="10"/>
        <v>561.875</v>
      </c>
      <c r="W43">
        <f t="shared" si="11"/>
        <v>561.88</v>
      </c>
      <c r="Z43" s="79" t="s">
        <v>2184</v>
      </c>
      <c r="AA43" s="79" t="s">
        <v>2185</v>
      </c>
      <c r="AD43">
        <v>0</v>
      </c>
      <c r="AE43" t="s">
        <v>2184</v>
      </c>
      <c r="AF43" t="s">
        <v>2373</v>
      </c>
      <c r="AG43" t="s">
        <v>2374</v>
      </c>
    </row>
    <row r="44" ht="22.5" spans="1:33">
      <c r="A44" s="8">
        <v>39</v>
      </c>
      <c r="B44" s="9" t="str">
        <f>VLOOKUP(D44:D187,Sheet2!C:D,2,0)</f>
        <v>31014650177508078</v>
      </c>
      <c r="C44" s="10" t="s">
        <v>20</v>
      </c>
      <c r="D44" s="10" t="s">
        <v>1415</v>
      </c>
      <c r="E44" s="12" t="s">
        <v>27</v>
      </c>
      <c r="F44" s="13">
        <v>50000</v>
      </c>
      <c r="G44" s="20" t="s">
        <v>2405</v>
      </c>
      <c r="H44" s="20" t="s">
        <v>2406</v>
      </c>
      <c r="I44" s="14" t="s">
        <v>2381</v>
      </c>
      <c r="J44" s="56">
        <v>561.88</v>
      </c>
      <c r="K44" s="59">
        <v>471.26</v>
      </c>
      <c r="L44" s="59">
        <v>90.63</v>
      </c>
      <c r="M44" s="59"/>
      <c r="N44" s="59">
        <f t="shared" si="8"/>
        <v>-0.00999999999999091</v>
      </c>
      <c r="O44" s="10" t="s">
        <v>20</v>
      </c>
      <c r="P44" s="71" t="s">
        <v>2242</v>
      </c>
      <c r="Q44" s="71" t="s">
        <v>1419</v>
      </c>
      <c r="R44" s="85"/>
      <c r="S44" t="str">
        <f>VLOOKUP(D44:D187,Sheet2!C41:E410,3,FALSE)</f>
        <v>4.35</v>
      </c>
      <c r="T44">
        <f t="shared" si="9"/>
        <v>6.04166666666667</v>
      </c>
      <c r="U44">
        <v>93</v>
      </c>
      <c r="V44">
        <f t="shared" si="10"/>
        <v>561.875</v>
      </c>
      <c r="W44">
        <f t="shared" si="11"/>
        <v>561.88</v>
      </c>
      <c r="Z44" s="79" t="s">
        <v>2184</v>
      </c>
      <c r="AA44" s="79" t="s">
        <v>2185</v>
      </c>
      <c r="AD44">
        <v>0</v>
      </c>
      <c r="AE44" t="s">
        <v>2184</v>
      </c>
      <c r="AF44" t="s">
        <v>2373</v>
      </c>
      <c r="AG44" t="s">
        <v>2374</v>
      </c>
    </row>
    <row r="45" ht="22.5" spans="1:33">
      <c r="A45" s="8">
        <v>40</v>
      </c>
      <c r="B45" s="9" t="str">
        <f>VLOOKUP(D45:D188,Sheet2!C:D,2,0)</f>
        <v>31014650178312143</v>
      </c>
      <c r="C45" s="10" t="s">
        <v>22</v>
      </c>
      <c r="D45" s="10" t="s">
        <v>1437</v>
      </c>
      <c r="E45" s="12" t="s">
        <v>27</v>
      </c>
      <c r="F45" s="13">
        <v>50000</v>
      </c>
      <c r="G45" s="20" t="s">
        <v>1442</v>
      </c>
      <c r="H45" s="20" t="s">
        <v>2407</v>
      </c>
      <c r="I45" s="14" t="s">
        <v>2381</v>
      </c>
      <c r="J45" s="56">
        <v>561.88</v>
      </c>
      <c r="K45" s="59">
        <v>450.02</v>
      </c>
      <c r="L45" s="59">
        <v>90.63</v>
      </c>
      <c r="M45" s="59"/>
      <c r="N45" s="59">
        <f t="shared" si="8"/>
        <v>21.23</v>
      </c>
      <c r="O45" s="10" t="s">
        <v>22</v>
      </c>
      <c r="P45" s="71" t="s">
        <v>2243</v>
      </c>
      <c r="Q45" s="71" t="s">
        <v>1441</v>
      </c>
      <c r="R45" s="85"/>
      <c r="S45" t="str">
        <f>VLOOKUP(D45:D188,Sheet2!C42:E411,3,FALSE)</f>
        <v>4.35</v>
      </c>
      <c r="T45">
        <f t="shared" si="9"/>
        <v>6.04166666666667</v>
      </c>
      <c r="U45">
        <v>93</v>
      </c>
      <c r="V45">
        <f t="shared" si="10"/>
        <v>561.875</v>
      </c>
      <c r="W45">
        <f t="shared" si="11"/>
        <v>561.88</v>
      </c>
      <c r="Z45" s="79" t="s">
        <v>2184</v>
      </c>
      <c r="AA45" s="79" t="s">
        <v>2185</v>
      </c>
      <c r="AD45">
        <v>0</v>
      </c>
      <c r="AE45" t="s">
        <v>2184</v>
      </c>
      <c r="AF45" t="s">
        <v>2373</v>
      </c>
      <c r="AG45" t="s">
        <v>2374</v>
      </c>
    </row>
    <row r="46" ht="22.5" spans="1:33">
      <c r="A46" s="8">
        <v>41</v>
      </c>
      <c r="B46" s="9" t="str">
        <f>VLOOKUP(D46:D189,Sheet2!C:D,2,0)</f>
        <v>31014650179374437</v>
      </c>
      <c r="C46" s="10" t="s">
        <v>1455</v>
      </c>
      <c r="D46" s="10" t="s">
        <v>1456</v>
      </c>
      <c r="E46" s="12" t="s">
        <v>27</v>
      </c>
      <c r="F46" s="13">
        <v>50000</v>
      </c>
      <c r="G46" s="20" t="s">
        <v>1460</v>
      </c>
      <c r="H46" s="20" t="s">
        <v>2408</v>
      </c>
      <c r="I46" s="14" t="s">
        <v>2381</v>
      </c>
      <c r="J46" s="56">
        <v>561.88</v>
      </c>
      <c r="K46" s="59">
        <v>507.5</v>
      </c>
      <c r="L46" s="59">
        <v>54.38</v>
      </c>
      <c r="M46" s="59"/>
      <c r="N46" s="59">
        <f t="shared" si="8"/>
        <v>0</v>
      </c>
      <c r="O46" s="10" t="s">
        <v>1455</v>
      </c>
      <c r="P46" s="170" t="s">
        <v>2244</v>
      </c>
      <c r="Q46" s="71" t="s">
        <v>1459</v>
      </c>
      <c r="R46" s="85"/>
      <c r="S46" t="str">
        <f>VLOOKUP(D46:D189,Sheet2!C43:E412,3,FALSE)</f>
        <v>4.35</v>
      </c>
      <c r="T46">
        <f t="shared" si="9"/>
        <v>6.04166666666667</v>
      </c>
      <c r="U46">
        <v>93</v>
      </c>
      <c r="V46">
        <f t="shared" si="10"/>
        <v>561.875</v>
      </c>
      <c r="W46">
        <f t="shared" si="11"/>
        <v>561.88</v>
      </c>
      <c r="Z46" s="79" t="s">
        <v>2184</v>
      </c>
      <c r="AA46" s="79" t="s">
        <v>2185</v>
      </c>
      <c r="AD46">
        <v>0</v>
      </c>
      <c r="AE46" t="s">
        <v>2184</v>
      </c>
      <c r="AF46" t="s">
        <v>2373</v>
      </c>
      <c r="AG46" t="s">
        <v>2374</v>
      </c>
    </row>
    <row r="47" ht="22.5" spans="1:33">
      <c r="A47" s="8">
        <v>42</v>
      </c>
      <c r="B47" s="9" t="str">
        <f>VLOOKUP(D47:D190,Sheet2!C:D,2,0)</f>
        <v>31014650258121623</v>
      </c>
      <c r="C47" s="10" t="s">
        <v>1596</v>
      </c>
      <c r="D47" s="165" t="s">
        <v>1597</v>
      </c>
      <c r="E47" s="12" t="s">
        <v>27</v>
      </c>
      <c r="F47" s="13">
        <v>50000</v>
      </c>
      <c r="G47" s="14" t="s">
        <v>1556</v>
      </c>
      <c r="H47" s="14" t="s">
        <v>2391</v>
      </c>
      <c r="I47" s="14" t="s">
        <v>2381</v>
      </c>
      <c r="J47" s="56">
        <v>561.88</v>
      </c>
      <c r="K47" s="59">
        <v>326.25</v>
      </c>
      <c r="L47" s="59">
        <v>235.63</v>
      </c>
      <c r="M47" s="59"/>
      <c r="N47" s="59">
        <f t="shared" si="8"/>
        <v>0</v>
      </c>
      <c r="O47" s="10" t="s">
        <v>1596</v>
      </c>
      <c r="P47" s="168" t="s">
        <v>2246</v>
      </c>
      <c r="Q47" s="71">
        <v>15580682115</v>
      </c>
      <c r="R47" s="85"/>
      <c r="S47" t="str">
        <f>VLOOKUP(D47:D190,Sheet2!C44:E413,3,FALSE)</f>
        <v>4.35</v>
      </c>
      <c r="T47">
        <f t="shared" si="9"/>
        <v>6.04166666666667</v>
      </c>
      <c r="U47">
        <v>93</v>
      </c>
      <c r="V47">
        <f t="shared" si="10"/>
        <v>561.875</v>
      </c>
      <c r="W47">
        <f t="shared" si="11"/>
        <v>561.88</v>
      </c>
      <c r="Z47" s="79" t="s">
        <v>2184</v>
      </c>
      <c r="AA47" s="79" t="s">
        <v>2185</v>
      </c>
      <c r="AD47">
        <v>0</v>
      </c>
      <c r="AE47" t="s">
        <v>2184</v>
      </c>
      <c r="AF47" t="s">
        <v>2373</v>
      </c>
      <c r="AG47" t="s">
        <v>2374</v>
      </c>
    </row>
    <row r="48" ht="22.5" spans="1:33">
      <c r="A48" s="8">
        <v>43</v>
      </c>
      <c r="B48" s="9" t="str">
        <f>VLOOKUP(D48:D191,Sheet2!C:D,2,0)</f>
        <v>31014650275050615</v>
      </c>
      <c r="C48" s="43" t="s">
        <v>24</v>
      </c>
      <c r="D48" s="171" t="s">
        <v>1735</v>
      </c>
      <c r="E48" s="45" t="s">
        <v>27</v>
      </c>
      <c r="F48" s="13">
        <v>50000</v>
      </c>
      <c r="G48" s="46" t="s">
        <v>2409</v>
      </c>
      <c r="H48" s="46" t="s">
        <v>2410</v>
      </c>
      <c r="I48" s="14" t="s">
        <v>2381</v>
      </c>
      <c r="J48" s="56">
        <v>561.88</v>
      </c>
      <c r="K48" s="59">
        <v>456.59</v>
      </c>
      <c r="L48" s="59">
        <v>90.63</v>
      </c>
      <c r="M48" s="59"/>
      <c r="N48" s="59">
        <f t="shared" si="8"/>
        <v>14.66</v>
      </c>
      <c r="O48" s="43" t="s">
        <v>24</v>
      </c>
      <c r="P48" s="172" t="s">
        <v>2247</v>
      </c>
      <c r="Q48" s="89">
        <v>18374588505</v>
      </c>
      <c r="R48" s="85"/>
      <c r="S48" t="str">
        <f>VLOOKUP(D48:D191,Sheet2!C45:E414,3,FALSE)</f>
        <v>4.35</v>
      </c>
      <c r="T48">
        <f t="shared" si="9"/>
        <v>6.04166666666667</v>
      </c>
      <c r="U48">
        <v>93</v>
      </c>
      <c r="V48">
        <f t="shared" si="10"/>
        <v>561.875</v>
      </c>
      <c r="W48">
        <f t="shared" si="11"/>
        <v>561.88</v>
      </c>
      <c r="Z48" s="79" t="s">
        <v>2184</v>
      </c>
      <c r="AA48" s="79" t="s">
        <v>2185</v>
      </c>
      <c r="AD48">
        <v>0</v>
      </c>
      <c r="AE48" t="s">
        <v>2184</v>
      </c>
      <c r="AF48" t="s">
        <v>2373</v>
      </c>
      <c r="AG48" t="s">
        <v>2374</v>
      </c>
    </row>
    <row r="49" spans="1:27">
      <c r="A49" s="8"/>
      <c r="B49" s="9"/>
      <c r="C49" s="43"/>
      <c r="D49" s="44"/>
      <c r="E49" s="45"/>
      <c r="F49" s="13"/>
      <c r="G49" s="46"/>
      <c r="H49" s="46"/>
      <c r="I49" s="14"/>
      <c r="J49" s="56">
        <f>SUM(J35:J48)</f>
        <v>6473.04</v>
      </c>
      <c r="K49" s="59"/>
      <c r="L49" s="59"/>
      <c r="M49" s="59"/>
      <c r="N49" s="59"/>
      <c r="O49" s="43"/>
      <c r="P49" s="88"/>
      <c r="Q49" s="89"/>
      <c r="R49" s="85"/>
      <c r="Z49" s="79"/>
      <c r="AA49" s="79"/>
    </row>
    <row r="50" ht="22.5" spans="1:33">
      <c r="A50" s="8">
        <v>44</v>
      </c>
      <c r="B50" s="9" t="str">
        <f>VLOOKUP(D50:D192,Sheet2!C:D,2,0)</f>
        <v>31014650115722607</v>
      </c>
      <c r="C50" s="16" t="s">
        <v>434</v>
      </c>
      <c r="D50" s="16" t="s">
        <v>435</v>
      </c>
      <c r="E50" s="18" t="s">
        <v>1217</v>
      </c>
      <c r="F50" s="19">
        <v>0</v>
      </c>
      <c r="G50" s="20" t="s">
        <v>184</v>
      </c>
      <c r="H50" s="20" t="s">
        <v>2378</v>
      </c>
      <c r="I50" s="14" t="s">
        <v>2377</v>
      </c>
      <c r="J50" s="60">
        <v>362.84</v>
      </c>
      <c r="K50" s="61">
        <v>362.84</v>
      </c>
      <c r="L50" s="61"/>
      <c r="M50" s="61"/>
      <c r="N50" s="59">
        <f t="shared" ref="N50:N73" si="12">J50-K50-L50-M50</f>
        <v>0</v>
      </c>
      <c r="O50" s="16" t="s">
        <v>434</v>
      </c>
      <c r="P50" s="71" t="s">
        <v>2248</v>
      </c>
      <c r="Q50" s="90" t="s">
        <v>438</v>
      </c>
      <c r="R50" s="91" t="s">
        <v>2249</v>
      </c>
      <c r="S50" t="str">
        <f>VLOOKUP(D50:D192,Sheet2!C46:E415,3,FALSE)</f>
        <v>4.75</v>
      </c>
      <c r="T50">
        <f t="shared" ref="T50:T78" si="13">F50*S50/100/12/30</f>
        <v>0</v>
      </c>
      <c r="U50">
        <v>93</v>
      </c>
      <c r="V50">
        <f t="shared" ref="V50:V78" si="14">T50*U50</f>
        <v>0</v>
      </c>
      <c r="W50">
        <f t="shared" ref="W50:W78" si="15">ROUND(V50:V192,2)</f>
        <v>0</v>
      </c>
      <c r="Z50" s="79" t="s">
        <v>2184</v>
      </c>
      <c r="AA50" s="79" t="s">
        <v>2185</v>
      </c>
      <c r="AD50">
        <v>0</v>
      </c>
      <c r="AE50" t="s">
        <v>2184</v>
      </c>
      <c r="AF50" t="s">
        <v>2373</v>
      </c>
      <c r="AG50" t="s">
        <v>2374</v>
      </c>
    </row>
    <row r="51" ht="22.5" spans="1:33">
      <c r="A51" s="8">
        <v>45</v>
      </c>
      <c r="B51" s="9" t="str">
        <f>VLOOKUP(D51:D193,Sheet2!C:D,2,0)</f>
        <v>31014650115839808</v>
      </c>
      <c r="C51" s="16" t="s">
        <v>354</v>
      </c>
      <c r="D51" s="167" t="s">
        <v>355</v>
      </c>
      <c r="E51" s="18" t="s">
        <v>1217</v>
      </c>
      <c r="F51" s="19">
        <v>0</v>
      </c>
      <c r="G51" s="20" t="s">
        <v>356</v>
      </c>
      <c r="H51" s="20" t="s">
        <v>2378</v>
      </c>
      <c r="I51" s="14" t="s">
        <v>2377</v>
      </c>
      <c r="J51" s="60">
        <v>362.84</v>
      </c>
      <c r="K51" s="61">
        <v>0</v>
      </c>
      <c r="L51" s="61"/>
      <c r="M51" s="61"/>
      <c r="N51" s="59">
        <f t="shared" si="12"/>
        <v>362.84</v>
      </c>
      <c r="O51" s="16" t="s">
        <v>354</v>
      </c>
      <c r="P51" s="168" t="s">
        <v>2251</v>
      </c>
      <c r="Q51" s="90" t="s">
        <v>360</v>
      </c>
      <c r="R51" s="92"/>
      <c r="S51" s="93">
        <v>4.75</v>
      </c>
      <c r="T51">
        <f t="shared" si="13"/>
        <v>0</v>
      </c>
      <c r="U51">
        <v>93</v>
      </c>
      <c r="V51">
        <f t="shared" si="14"/>
        <v>0</v>
      </c>
      <c r="W51">
        <f t="shared" si="15"/>
        <v>0</v>
      </c>
      <c r="Z51" s="79" t="s">
        <v>2184</v>
      </c>
      <c r="AA51" s="79" t="s">
        <v>2185</v>
      </c>
      <c r="AD51">
        <v>0</v>
      </c>
      <c r="AE51" t="s">
        <v>2184</v>
      </c>
      <c r="AF51" t="s">
        <v>2373</v>
      </c>
      <c r="AG51" t="s">
        <v>2374</v>
      </c>
    </row>
    <row r="52" ht="22.5" spans="1:33">
      <c r="A52" s="8">
        <v>46</v>
      </c>
      <c r="B52" s="9" t="str">
        <f>VLOOKUP(D52:D194,Sheet2!C:D,2,0)</f>
        <v>31014650115803350</v>
      </c>
      <c r="C52" s="16" t="s">
        <v>381</v>
      </c>
      <c r="D52" s="167" t="s">
        <v>382</v>
      </c>
      <c r="E52" s="18" t="s">
        <v>1217</v>
      </c>
      <c r="F52" s="19">
        <v>0</v>
      </c>
      <c r="G52" s="20" t="s">
        <v>356</v>
      </c>
      <c r="H52" s="20" t="s">
        <v>2378</v>
      </c>
      <c r="I52" s="14" t="s">
        <v>2377</v>
      </c>
      <c r="J52" s="60">
        <v>362.84</v>
      </c>
      <c r="K52" s="61">
        <v>0</v>
      </c>
      <c r="L52" s="61"/>
      <c r="M52" s="61"/>
      <c r="N52" s="59">
        <f t="shared" si="12"/>
        <v>362.84</v>
      </c>
      <c r="O52" s="16" t="s">
        <v>381</v>
      </c>
      <c r="P52" s="168" t="s">
        <v>2253</v>
      </c>
      <c r="Q52" s="90" t="s">
        <v>385</v>
      </c>
      <c r="R52" s="92"/>
      <c r="S52" t="str">
        <f>VLOOKUP(D52:D194,Sheet2!C48:E417,3,FALSE)</f>
        <v>4.75</v>
      </c>
      <c r="T52">
        <f t="shared" si="13"/>
        <v>0</v>
      </c>
      <c r="U52">
        <v>93</v>
      </c>
      <c r="V52">
        <f t="shared" si="14"/>
        <v>0</v>
      </c>
      <c r="W52">
        <f t="shared" si="15"/>
        <v>0</v>
      </c>
      <c r="Z52" s="79" t="s">
        <v>2184</v>
      </c>
      <c r="AA52" s="79" t="s">
        <v>2185</v>
      </c>
      <c r="AD52">
        <v>0</v>
      </c>
      <c r="AE52" t="s">
        <v>2184</v>
      </c>
      <c r="AF52" t="s">
        <v>2373</v>
      </c>
      <c r="AG52" t="s">
        <v>2374</v>
      </c>
    </row>
    <row r="53" ht="22.5" spans="1:33">
      <c r="A53" s="8">
        <v>47</v>
      </c>
      <c r="B53" s="9" t="str">
        <f>VLOOKUP(D53:D195,Sheet2!C:D,2,0)</f>
        <v>31014650145676017</v>
      </c>
      <c r="C53" s="16" t="s">
        <v>765</v>
      </c>
      <c r="D53" s="167" t="s">
        <v>766</v>
      </c>
      <c r="E53" s="18" t="s">
        <v>1217</v>
      </c>
      <c r="F53" s="19">
        <v>50000</v>
      </c>
      <c r="G53" s="20" t="s">
        <v>2411</v>
      </c>
      <c r="H53" s="20" t="s">
        <v>760</v>
      </c>
      <c r="I53" s="14" t="s">
        <v>2381</v>
      </c>
      <c r="J53" s="56">
        <v>561.88</v>
      </c>
      <c r="K53" s="59">
        <v>549.79</v>
      </c>
      <c r="L53" s="59">
        <v>12.08</v>
      </c>
      <c r="M53" s="59"/>
      <c r="N53" s="59">
        <f t="shared" si="12"/>
        <v>0.0100000000000318</v>
      </c>
      <c r="O53" s="16" t="s">
        <v>765</v>
      </c>
      <c r="P53" s="168" t="s">
        <v>2254</v>
      </c>
      <c r="Q53" s="90" t="s">
        <v>768</v>
      </c>
      <c r="R53" s="92"/>
      <c r="S53" t="str">
        <f>VLOOKUP(D53:D195,Sheet2!C49:E418,3,FALSE)</f>
        <v>4.35</v>
      </c>
      <c r="T53">
        <f t="shared" si="13"/>
        <v>6.04166666666667</v>
      </c>
      <c r="U53">
        <v>93</v>
      </c>
      <c r="V53">
        <f t="shared" si="14"/>
        <v>561.875</v>
      </c>
      <c r="W53">
        <f t="shared" si="15"/>
        <v>561.88</v>
      </c>
      <c r="Z53" s="79" t="s">
        <v>2184</v>
      </c>
      <c r="AA53" s="79" t="s">
        <v>2185</v>
      </c>
      <c r="AD53">
        <v>0</v>
      </c>
      <c r="AE53" t="s">
        <v>2184</v>
      </c>
      <c r="AF53" t="s">
        <v>2373</v>
      </c>
      <c r="AG53" t="s">
        <v>2374</v>
      </c>
    </row>
    <row r="54" ht="22.5" spans="1:33">
      <c r="A54" s="8">
        <v>48</v>
      </c>
      <c r="B54" s="9" t="str">
        <f>VLOOKUP(D54:D196,Sheet2!C:D,2,0)</f>
        <v>31014650115817228</v>
      </c>
      <c r="C54" s="16" t="s">
        <v>387</v>
      </c>
      <c r="D54" s="16" t="s">
        <v>388</v>
      </c>
      <c r="E54" s="18" t="s">
        <v>36</v>
      </c>
      <c r="F54" s="19">
        <v>0</v>
      </c>
      <c r="G54" s="20" t="s">
        <v>356</v>
      </c>
      <c r="H54" s="20" t="s">
        <v>2378</v>
      </c>
      <c r="I54" s="14" t="s">
        <v>2377</v>
      </c>
      <c r="J54" s="60">
        <v>362.84</v>
      </c>
      <c r="K54" s="61">
        <v>362.84</v>
      </c>
      <c r="L54" s="61"/>
      <c r="M54" s="61"/>
      <c r="N54" s="59">
        <f t="shared" si="12"/>
        <v>0</v>
      </c>
      <c r="O54" s="16" t="s">
        <v>387</v>
      </c>
      <c r="P54" s="168" t="s">
        <v>2256</v>
      </c>
      <c r="Q54" s="90" t="s">
        <v>391</v>
      </c>
      <c r="R54" s="92"/>
      <c r="S54" t="str">
        <f>VLOOKUP(D54:D196,Sheet2!C50:E419,3,FALSE)</f>
        <v>4.75</v>
      </c>
      <c r="T54">
        <f t="shared" si="13"/>
        <v>0</v>
      </c>
      <c r="U54">
        <v>93</v>
      </c>
      <c r="V54">
        <f t="shared" si="14"/>
        <v>0</v>
      </c>
      <c r="W54">
        <f t="shared" si="15"/>
        <v>0</v>
      </c>
      <c r="Z54" s="79" t="s">
        <v>2184</v>
      </c>
      <c r="AA54" s="79" t="s">
        <v>2185</v>
      </c>
      <c r="AD54">
        <v>0</v>
      </c>
      <c r="AE54" t="s">
        <v>2184</v>
      </c>
      <c r="AF54" t="s">
        <v>2373</v>
      </c>
      <c r="AG54" t="s">
        <v>2374</v>
      </c>
    </row>
    <row r="55" ht="22.5" spans="1:33">
      <c r="A55" s="8">
        <v>49</v>
      </c>
      <c r="B55" s="9" t="str">
        <f>VLOOKUP(D55:D197,Sheet2!C:D,2,0)</f>
        <v>31014650115776618</v>
      </c>
      <c r="C55" s="16" t="s">
        <v>44</v>
      </c>
      <c r="D55" s="16" t="s">
        <v>472</v>
      </c>
      <c r="E55" s="18" t="s">
        <v>36</v>
      </c>
      <c r="F55" s="19">
        <v>0</v>
      </c>
      <c r="G55" s="20" t="s">
        <v>356</v>
      </c>
      <c r="H55" s="20" t="s">
        <v>2378</v>
      </c>
      <c r="I55" s="14" t="s">
        <v>2377</v>
      </c>
      <c r="J55" s="60">
        <v>362.84</v>
      </c>
      <c r="K55" s="61">
        <v>362.84</v>
      </c>
      <c r="L55" s="61"/>
      <c r="M55" s="61"/>
      <c r="N55" s="59">
        <f t="shared" si="12"/>
        <v>0</v>
      </c>
      <c r="O55" s="16" t="s">
        <v>44</v>
      </c>
      <c r="P55" s="71" t="s">
        <v>2257</v>
      </c>
      <c r="Q55" s="90" t="s">
        <v>475</v>
      </c>
      <c r="R55" s="92"/>
      <c r="S55" t="str">
        <f>VLOOKUP(D55:D197,Sheet2!C51:E420,3,FALSE)</f>
        <v>4.75</v>
      </c>
      <c r="T55">
        <f t="shared" si="13"/>
        <v>0</v>
      </c>
      <c r="U55">
        <v>93</v>
      </c>
      <c r="V55">
        <f t="shared" si="14"/>
        <v>0</v>
      </c>
      <c r="W55">
        <f t="shared" si="15"/>
        <v>0</v>
      </c>
      <c r="Z55" s="79" t="s">
        <v>2184</v>
      </c>
      <c r="AA55" s="79" t="s">
        <v>2185</v>
      </c>
      <c r="AD55">
        <v>0</v>
      </c>
      <c r="AE55" t="s">
        <v>2184</v>
      </c>
      <c r="AF55" t="s">
        <v>2373</v>
      </c>
      <c r="AG55" t="s">
        <v>2374</v>
      </c>
    </row>
    <row r="56" ht="22.5" spans="1:33">
      <c r="A56" s="8">
        <v>50</v>
      </c>
      <c r="B56" s="9" t="str">
        <f>VLOOKUP(D56:D198,Sheet2!C:D,2,0)</f>
        <v>31014650115773797</v>
      </c>
      <c r="C56" s="16" t="s">
        <v>428</v>
      </c>
      <c r="D56" s="16" t="s">
        <v>429</v>
      </c>
      <c r="E56" s="18" t="s">
        <v>36</v>
      </c>
      <c r="F56" s="19">
        <v>0</v>
      </c>
      <c r="G56" s="20" t="s">
        <v>356</v>
      </c>
      <c r="H56" s="20" t="s">
        <v>2378</v>
      </c>
      <c r="I56" s="14" t="s">
        <v>2377</v>
      </c>
      <c r="J56" s="60">
        <v>362.84</v>
      </c>
      <c r="K56" s="61">
        <v>0</v>
      </c>
      <c r="L56" s="61"/>
      <c r="M56" s="61"/>
      <c r="N56" s="59">
        <f t="shared" si="12"/>
        <v>362.84</v>
      </c>
      <c r="O56" s="16" t="s">
        <v>428</v>
      </c>
      <c r="P56" s="168" t="s">
        <v>2258</v>
      </c>
      <c r="Q56" s="90" t="s">
        <v>432</v>
      </c>
      <c r="R56" s="92"/>
      <c r="S56" t="str">
        <f>VLOOKUP(D56:D198,Sheet2!C52:E421,3,FALSE)</f>
        <v>4.75</v>
      </c>
      <c r="T56">
        <f t="shared" si="13"/>
        <v>0</v>
      </c>
      <c r="U56">
        <v>93</v>
      </c>
      <c r="V56">
        <f t="shared" si="14"/>
        <v>0</v>
      </c>
      <c r="W56">
        <f t="shared" si="15"/>
        <v>0</v>
      </c>
      <c r="Z56" s="79" t="s">
        <v>2184</v>
      </c>
      <c r="AA56" s="79" t="s">
        <v>2185</v>
      </c>
      <c r="AD56">
        <v>0</v>
      </c>
      <c r="AE56" t="s">
        <v>2184</v>
      </c>
      <c r="AF56" t="s">
        <v>2373</v>
      </c>
      <c r="AG56" t="s">
        <v>2374</v>
      </c>
    </row>
    <row r="57" ht="22.5" spans="1:33">
      <c r="A57" s="8">
        <v>51</v>
      </c>
      <c r="B57" s="9" t="str">
        <f>VLOOKUP(D57:D199,Sheet2!C:D,2,0)</f>
        <v>31014650115861073</v>
      </c>
      <c r="C57" s="16" t="s">
        <v>488</v>
      </c>
      <c r="D57" s="16" t="s">
        <v>489</v>
      </c>
      <c r="E57" s="18" t="s">
        <v>36</v>
      </c>
      <c r="F57" s="19">
        <v>0</v>
      </c>
      <c r="G57" s="20" t="s">
        <v>356</v>
      </c>
      <c r="H57" s="20" t="s">
        <v>2378</v>
      </c>
      <c r="I57" s="14" t="s">
        <v>2377</v>
      </c>
      <c r="J57" s="60">
        <v>362.84</v>
      </c>
      <c r="K57" s="61">
        <v>0</v>
      </c>
      <c r="L57" s="61"/>
      <c r="M57" s="61"/>
      <c r="N57" s="59">
        <f t="shared" si="12"/>
        <v>362.84</v>
      </c>
      <c r="O57" s="16" t="s">
        <v>488</v>
      </c>
      <c r="P57" s="168" t="s">
        <v>2260</v>
      </c>
      <c r="Q57" s="90" t="s">
        <v>492</v>
      </c>
      <c r="R57" s="92"/>
      <c r="S57" t="str">
        <f>VLOOKUP(D57:D199,Sheet2!C53:E422,3,FALSE)</f>
        <v>4.75</v>
      </c>
      <c r="T57">
        <f t="shared" si="13"/>
        <v>0</v>
      </c>
      <c r="U57">
        <v>93</v>
      </c>
      <c r="V57">
        <f t="shared" si="14"/>
        <v>0</v>
      </c>
      <c r="W57">
        <f t="shared" si="15"/>
        <v>0</v>
      </c>
      <c r="Z57" s="79" t="s">
        <v>2184</v>
      </c>
      <c r="AA57" s="79" t="s">
        <v>2185</v>
      </c>
      <c r="AD57">
        <v>0</v>
      </c>
      <c r="AE57" t="s">
        <v>2184</v>
      </c>
      <c r="AF57" t="s">
        <v>2373</v>
      </c>
      <c r="AG57" t="s">
        <v>2374</v>
      </c>
    </row>
    <row r="58" ht="22.5" spans="1:33">
      <c r="A58" s="8">
        <v>52</v>
      </c>
      <c r="B58" s="9" t="str">
        <f>VLOOKUP(D58:D200,Sheet2!C:D,2,0)</f>
        <v>31014650135499731</v>
      </c>
      <c r="C58" s="16" t="s">
        <v>33</v>
      </c>
      <c r="D58" s="16" t="s">
        <v>625</v>
      </c>
      <c r="E58" s="18" t="s">
        <v>36</v>
      </c>
      <c r="F58" s="19">
        <v>40000</v>
      </c>
      <c r="G58" s="20" t="s">
        <v>627</v>
      </c>
      <c r="H58" s="20" t="s">
        <v>628</v>
      </c>
      <c r="I58" s="14" t="s">
        <v>2381</v>
      </c>
      <c r="J58" s="56">
        <v>449.5</v>
      </c>
      <c r="K58" s="59">
        <v>406</v>
      </c>
      <c r="L58" s="59">
        <v>43.5</v>
      </c>
      <c r="M58" s="59"/>
      <c r="N58" s="59">
        <f t="shared" si="12"/>
        <v>0</v>
      </c>
      <c r="O58" s="16" t="s">
        <v>33</v>
      </c>
      <c r="P58" s="71" t="s">
        <v>2261</v>
      </c>
      <c r="Q58" s="90" t="s">
        <v>630</v>
      </c>
      <c r="R58" s="92"/>
      <c r="S58" t="str">
        <f>VLOOKUP(D58:D200,Sheet2!C54:E423,3,FALSE)</f>
        <v>4.35</v>
      </c>
      <c r="T58">
        <f t="shared" si="13"/>
        <v>4.83333333333333</v>
      </c>
      <c r="U58">
        <v>93</v>
      </c>
      <c r="V58">
        <f t="shared" si="14"/>
        <v>449.5</v>
      </c>
      <c r="W58">
        <f t="shared" si="15"/>
        <v>449.5</v>
      </c>
      <c r="Z58" s="79" t="s">
        <v>2184</v>
      </c>
      <c r="AA58" s="79" t="s">
        <v>2185</v>
      </c>
      <c r="AD58">
        <v>0</v>
      </c>
      <c r="AE58" t="s">
        <v>2184</v>
      </c>
      <c r="AF58" t="s">
        <v>2373</v>
      </c>
      <c r="AG58" t="s">
        <v>2374</v>
      </c>
    </row>
    <row r="59" ht="22.5" spans="1:33">
      <c r="A59" s="8">
        <v>53</v>
      </c>
      <c r="B59" s="9" t="str">
        <f>VLOOKUP(D59:D201,Sheet2!C:D,2,0)</f>
        <v>31014650138523321</v>
      </c>
      <c r="C59" s="16" t="s">
        <v>35</v>
      </c>
      <c r="D59" s="16" t="s">
        <v>667</v>
      </c>
      <c r="E59" s="18" t="s">
        <v>36</v>
      </c>
      <c r="F59" s="19">
        <v>50000</v>
      </c>
      <c r="G59" s="20" t="s">
        <v>2412</v>
      </c>
      <c r="H59" s="20" t="s">
        <v>662</v>
      </c>
      <c r="I59" s="14" t="s">
        <v>2381</v>
      </c>
      <c r="J59" s="56">
        <v>561.88</v>
      </c>
      <c r="K59" s="59">
        <v>468.92</v>
      </c>
      <c r="L59" s="59">
        <v>90.63</v>
      </c>
      <c r="M59" s="59"/>
      <c r="N59" s="59">
        <f t="shared" si="12"/>
        <v>2.32999999999998</v>
      </c>
      <c r="O59" s="16" t="s">
        <v>35</v>
      </c>
      <c r="P59" s="168" t="s">
        <v>2262</v>
      </c>
      <c r="Q59" s="90" t="s">
        <v>670</v>
      </c>
      <c r="R59" s="92"/>
      <c r="S59" t="str">
        <f>VLOOKUP(D59:D201,Sheet2!C55:E424,3,FALSE)</f>
        <v>4.35</v>
      </c>
      <c r="T59">
        <f t="shared" si="13"/>
        <v>6.04166666666667</v>
      </c>
      <c r="U59">
        <v>93</v>
      </c>
      <c r="V59">
        <f t="shared" si="14"/>
        <v>561.875</v>
      </c>
      <c r="W59">
        <f t="shared" si="15"/>
        <v>561.88</v>
      </c>
      <c r="Z59" s="79" t="s">
        <v>2184</v>
      </c>
      <c r="AA59" s="79" t="s">
        <v>2185</v>
      </c>
      <c r="AD59">
        <v>0</v>
      </c>
      <c r="AE59" t="s">
        <v>2184</v>
      </c>
      <c r="AF59" t="s">
        <v>2373</v>
      </c>
      <c r="AG59" t="s">
        <v>2374</v>
      </c>
    </row>
    <row r="60" ht="22.5" spans="1:33">
      <c r="A60" s="8">
        <v>54</v>
      </c>
      <c r="B60" s="9" t="str">
        <f>VLOOKUP(D60:D202,Sheet2!C:D,2,0)</f>
        <v>31014650158773912</v>
      </c>
      <c r="C60" s="16" t="s">
        <v>880</v>
      </c>
      <c r="D60" s="16" t="s">
        <v>881</v>
      </c>
      <c r="E60" s="18" t="s">
        <v>36</v>
      </c>
      <c r="F60" s="19">
        <v>50000</v>
      </c>
      <c r="G60" s="20" t="s">
        <v>2413</v>
      </c>
      <c r="H60" s="20" t="s">
        <v>2414</v>
      </c>
      <c r="I60" s="14" t="s">
        <v>2381</v>
      </c>
      <c r="J60" s="56">
        <v>561.88</v>
      </c>
      <c r="K60" s="59">
        <v>471.25</v>
      </c>
      <c r="L60" s="59">
        <v>90.63</v>
      </c>
      <c r="M60" s="59"/>
      <c r="N60" s="59">
        <f t="shared" si="12"/>
        <v>0</v>
      </c>
      <c r="O60" s="16" t="s">
        <v>880</v>
      </c>
      <c r="P60" s="71" t="s">
        <v>2263</v>
      </c>
      <c r="Q60" s="90" t="s">
        <v>884</v>
      </c>
      <c r="R60" s="92"/>
      <c r="S60" t="str">
        <f>VLOOKUP(D60:D202,Sheet2!C56:E425,3,FALSE)</f>
        <v>4.35</v>
      </c>
      <c r="T60">
        <f t="shared" si="13"/>
        <v>6.04166666666667</v>
      </c>
      <c r="U60">
        <v>93</v>
      </c>
      <c r="V60">
        <f t="shared" si="14"/>
        <v>561.875</v>
      </c>
      <c r="W60">
        <f t="shared" si="15"/>
        <v>561.88</v>
      </c>
      <c r="Z60" s="79" t="s">
        <v>2184</v>
      </c>
      <c r="AA60" s="79" t="s">
        <v>2185</v>
      </c>
      <c r="AD60">
        <v>0</v>
      </c>
      <c r="AE60" t="s">
        <v>2184</v>
      </c>
      <c r="AF60" t="s">
        <v>2373</v>
      </c>
      <c r="AG60" t="s">
        <v>2374</v>
      </c>
    </row>
    <row r="61" ht="22.5" spans="1:33">
      <c r="A61" s="8">
        <v>55</v>
      </c>
      <c r="B61" s="9" t="str">
        <f>VLOOKUP(D61:D203,Sheet2!C:D,2,0)</f>
        <v>31014650115730606</v>
      </c>
      <c r="C61" s="16" t="s">
        <v>182</v>
      </c>
      <c r="D61" s="167" t="s">
        <v>183</v>
      </c>
      <c r="E61" s="18" t="s">
        <v>1148</v>
      </c>
      <c r="F61" s="19">
        <v>0</v>
      </c>
      <c r="G61" s="20" t="s">
        <v>184</v>
      </c>
      <c r="H61" s="20" t="s">
        <v>2376</v>
      </c>
      <c r="I61" s="14" t="s">
        <v>2377</v>
      </c>
      <c r="J61" s="60">
        <v>362.84</v>
      </c>
      <c r="K61" s="61">
        <v>0</v>
      </c>
      <c r="L61" s="61"/>
      <c r="M61" s="61"/>
      <c r="N61" s="59">
        <f t="shared" si="12"/>
        <v>362.84</v>
      </c>
      <c r="O61" s="16" t="s">
        <v>182</v>
      </c>
      <c r="P61" s="71" t="s">
        <v>2265</v>
      </c>
      <c r="Q61" s="90" t="s">
        <v>189</v>
      </c>
      <c r="R61" s="92"/>
      <c r="S61">
        <v>4.75</v>
      </c>
      <c r="T61">
        <f t="shared" si="13"/>
        <v>0</v>
      </c>
      <c r="U61">
        <v>93</v>
      </c>
      <c r="V61">
        <f t="shared" si="14"/>
        <v>0</v>
      </c>
      <c r="W61">
        <f t="shared" si="15"/>
        <v>0</v>
      </c>
      <c r="Z61" s="79" t="s">
        <v>2184</v>
      </c>
      <c r="AA61" s="79" t="s">
        <v>2185</v>
      </c>
      <c r="AD61">
        <v>0</v>
      </c>
      <c r="AE61" t="s">
        <v>2184</v>
      </c>
      <c r="AF61" t="s">
        <v>2373</v>
      </c>
      <c r="AG61" t="s">
        <v>2374</v>
      </c>
    </row>
    <row r="62" ht="22.5" spans="1:33">
      <c r="A62" s="8">
        <v>56</v>
      </c>
      <c r="B62" s="9" t="str">
        <f>VLOOKUP(D62:D204,Sheet2!C:D,2,0)</f>
        <v>31014650115808031</v>
      </c>
      <c r="C62" s="16" t="s">
        <v>450</v>
      </c>
      <c r="D62" s="16" t="s">
        <v>451</v>
      </c>
      <c r="E62" s="18" t="s">
        <v>1148</v>
      </c>
      <c r="F62" s="19">
        <v>0</v>
      </c>
      <c r="G62" s="20" t="s">
        <v>356</v>
      </c>
      <c r="H62" s="20" t="s">
        <v>2378</v>
      </c>
      <c r="I62" s="14" t="s">
        <v>2377</v>
      </c>
      <c r="J62" s="60">
        <v>362.84</v>
      </c>
      <c r="K62" s="61">
        <v>362.84</v>
      </c>
      <c r="L62" s="61"/>
      <c r="M62" s="61"/>
      <c r="N62" s="59">
        <f t="shared" si="12"/>
        <v>0</v>
      </c>
      <c r="O62" s="16" t="s">
        <v>450</v>
      </c>
      <c r="P62" s="71" t="s">
        <v>2267</v>
      </c>
      <c r="Q62" s="90" t="s">
        <v>452</v>
      </c>
      <c r="R62" s="92"/>
      <c r="S62" t="str">
        <f>VLOOKUP(D62:D204,Sheet2!C58:E427,3,FALSE)</f>
        <v>4.75</v>
      </c>
      <c r="T62">
        <f t="shared" si="13"/>
        <v>0</v>
      </c>
      <c r="U62">
        <v>93</v>
      </c>
      <c r="V62">
        <f t="shared" si="14"/>
        <v>0</v>
      </c>
      <c r="W62">
        <f t="shared" si="15"/>
        <v>0</v>
      </c>
      <c r="Z62" s="79" t="s">
        <v>2184</v>
      </c>
      <c r="AA62" s="79" t="s">
        <v>2185</v>
      </c>
      <c r="AD62">
        <v>0</v>
      </c>
      <c r="AE62" t="s">
        <v>2184</v>
      </c>
      <c r="AF62" t="s">
        <v>2373</v>
      </c>
      <c r="AG62" t="s">
        <v>2374</v>
      </c>
    </row>
    <row r="63" ht="22.5" spans="1:33">
      <c r="A63" s="8">
        <v>57</v>
      </c>
      <c r="B63" s="9" t="str">
        <f>VLOOKUP(D63:D205,Sheet2!C:D,2,0)</f>
        <v>31014650115766101</v>
      </c>
      <c r="C63" s="16" t="s">
        <v>393</v>
      </c>
      <c r="D63" s="16" t="s">
        <v>394</v>
      </c>
      <c r="E63" s="18" t="s">
        <v>1148</v>
      </c>
      <c r="F63" s="19">
        <v>0</v>
      </c>
      <c r="G63" s="20" t="s">
        <v>356</v>
      </c>
      <c r="H63" s="20" t="s">
        <v>2378</v>
      </c>
      <c r="I63" s="14" t="s">
        <v>2377</v>
      </c>
      <c r="J63" s="60">
        <v>362.84</v>
      </c>
      <c r="K63" s="61">
        <v>0</v>
      </c>
      <c r="L63" s="61"/>
      <c r="M63" s="61"/>
      <c r="N63" s="59">
        <f t="shared" si="12"/>
        <v>362.84</v>
      </c>
      <c r="O63" s="16" t="s">
        <v>393</v>
      </c>
      <c r="P63" s="71" t="s">
        <v>2268</v>
      </c>
      <c r="Q63" s="90" t="s">
        <v>397</v>
      </c>
      <c r="R63" s="92"/>
      <c r="S63" s="94">
        <v>4.75</v>
      </c>
      <c r="T63">
        <f t="shared" si="13"/>
        <v>0</v>
      </c>
      <c r="U63">
        <v>93</v>
      </c>
      <c r="V63">
        <f t="shared" si="14"/>
        <v>0</v>
      </c>
      <c r="W63">
        <f t="shared" si="15"/>
        <v>0</v>
      </c>
      <c r="Z63" s="79" t="s">
        <v>2184</v>
      </c>
      <c r="AA63" s="79" t="s">
        <v>2185</v>
      </c>
      <c r="AD63">
        <v>0</v>
      </c>
      <c r="AE63" t="s">
        <v>2184</v>
      </c>
      <c r="AF63" t="s">
        <v>2373</v>
      </c>
      <c r="AG63" t="s">
        <v>2374</v>
      </c>
    </row>
    <row r="64" ht="22.5" spans="1:33">
      <c r="A64" s="8">
        <v>58</v>
      </c>
      <c r="B64" s="9" t="str">
        <f>VLOOKUP(D64:D206,Sheet2!C:D,2,0)</f>
        <v>31014650155386199</v>
      </c>
      <c r="C64" s="16" t="s">
        <v>832</v>
      </c>
      <c r="D64" s="167" t="s">
        <v>833</v>
      </c>
      <c r="E64" s="18" t="s">
        <v>1148</v>
      </c>
      <c r="F64" s="19">
        <v>50000</v>
      </c>
      <c r="G64" s="20" t="s">
        <v>2415</v>
      </c>
      <c r="H64" s="20" t="s">
        <v>2416</v>
      </c>
      <c r="I64" s="14" t="s">
        <v>2381</v>
      </c>
      <c r="J64" s="56">
        <v>561.88</v>
      </c>
      <c r="K64" s="59">
        <v>326.25</v>
      </c>
      <c r="L64" s="59">
        <v>235.63</v>
      </c>
      <c r="M64" s="59"/>
      <c r="N64" s="59">
        <f t="shared" si="12"/>
        <v>0</v>
      </c>
      <c r="O64" s="16" t="s">
        <v>832</v>
      </c>
      <c r="P64" s="71" t="s">
        <v>2269</v>
      </c>
      <c r="Q64" s="90" t="s">
        <v>837</v>
      </c>
      <c r="R64" s="92"/>
      <c r="S64" t="str">
        <f>VLOOKUP(D64:D206,Sheet2!C60:E429,3,FALSE)</f>
        <v>4.35</v>
      </c>
      <c r="T64">
        <f t="shared" si="13"/>
        <v>6.04166666666667</v>
      </c>
      <c r="U64">
        <v>93</v>
      </c>
      <c r="V64">
        <f t="shared" si="14"/>
        <v>561.875</v>
      </c>
      <c r="W64">
        <f t="shared" si="15"/>
        <v>561.88</v>
      </c>
      <c r="Z64" s="79" t="s">
        <v>2184</v>
      </c>
      <c r="AA64" s="79" t="s">
        <v>2185</v>
      </c>
      <c r="AD64">
        <v>0</v>
      </c>
      <c r="AE64" t="s">
        <v>2184</v>
      </c>
      <c r="AF64" t="s">
        <v>2373</v>
      </c>
      <c r="AG64" t="s">
        <v>2374</v>
      </c>
    </row>
    <row r="65" ht="22.5" spans="1:33">
      <c r="A65" s="8">
        <v>59</v>
      </c>
      <c r="B65" s="9" t="str">
        <f>VLOOKUP(D65:D207,Sheet2!C:D,2,0)</f>
        <v>31014650167168509</v>
      </c>
      <c r="C65" s="10" t="s">
        <v>1186</v>
      </c>
      <c r="D65" s="10" t="s">
        <v>1187</v>
      </c>
      <c r="E65" s="12" t="s">
        <v>1217</v>
      </c>
      <c r="F65" s="13">
        <v>50000</v>
      </c>
      <c r="G65" s="20" t="s">
        <v>1128</v>
      </c>
      <c r="H65" s="20" t="s">
        <v>2384</v>
      </c>
      <c r="I65" s="14" t="s">
        <v>2381</v>
      </c>
      <c r="J65" s="56">
        <v>561.88</v>
      </c>
      <c r="K65" s="59">
        <v>471.25</v>
      </c>
      <c r="L65" s="59">
        <v>90.63</v>
      </c>
      <c r="M65" s="59"/>
      <c r="N65" s="59">
        <f t="shared" si="12"/>
        <v>0</v>
      </c>
      <c r="O65" s="10" t="s">
        <v>1186</v>
      </c>
      <c r="P65" s="71" t="s">
        <v>2270</v>
      </c>
      <c r="Q65" s="90" t="s">
        <v>1189</v>
      </c>
      <c r="R65" s="92"/>
      <c r="S65" t="str">
        <f>VLOOKUP(D65:D207,Sheet2!C61:E430,3,FALSE)</f>
        <v>4.35</v>
      </c>
      <c r="T65">
        <f t="shared" si="13"/>
        <v>6.04166666666667</v>
      </c>
      <c r="U65">
        <v>93</v>
      </c>
      <c r="V65">
        <f t="shared" si="14"/>
        <v>561.875</v>
      </c>
      <c r="W65">
        <f t="shared" si="15"/>
        <v>561.88</v>
      </c>
      <c r="Z65" s="79" t="s">
        <v>2184</v>
      </c>
      <c r="AA65" s="79" t="s">
        <v>2185</v>
      </c>
      <c r="AD65">
        <v>0</v>
      </c>
      <c r="AE65" t="s">
        <v>2184</v>
      </c>
      <c r="AF65" t="s">
        <v>2373</v>
      </c>
      <c r="AG65" t="s">
        <v>2374</v>
      </c>
    </row>
    <row r="66" ht="22.5" spans="1:33">
      <c r="A66" s="8">
        <v>60</v>
      </c>
      <c r="B66" s="9" t="str">
        <f>VLOOKUP(D66:D208,Sheet2!C:D,2,0)</f>
        <v>31014650167300683</v>
      </c>
      <c r="C66" s="10" t="s">
        <v>1215</v>
      </c>
      <c r="D66" s="10" t="s">
        <v>1216</v>
      </c>
      <c r="E66" s="12" t="s">
        <v>1217</v>
      </c>
      <c r="F66" s="13">
        <v>50000</v>
      </c>
      <c r="G66" s="20" t="s">
        <v>1213</v>
      </c>
      <c r="H66" s="20" t="s">
        <v>2404</v>
      </c>
      <c r="I66" s="14" t="s">
        <v>2381</v>
      </c>
      <c r="J66" s="56">
        <v>561.88</v>
      </c>
      <c r="K66" s="59">
        <v>463.54</v>
      </c>
      <c r="L66" s="59">
        <v>90.63</v>
      </c>
      <c r="M66" s="59"/>
      <c r="N66" s="59">
        <f t="shared" si="12"/>
        <v>7.70999999999998</v>
      </c>
      <c r="O66" s="10" t="s">
        <v>1215</v>
      </c>
      <c r="P66" s="71" t="s">
        <v>2271</v>
      </c>
      <c r="Q66" s="90" t="s">
        <v>1219</v>
      </c>
      <c r="R66" s="92"/>
      <c r="S66" t="str">
        <f>VLOOKUP(D66:D208,Sheet2!C62:E431,3,FALSE)</f>
        <v>4.35</v>
      </c>
      <c r="T66">
        <f t="shared" si="13"/>
        <v>6.04166666666667</v>
      </c>
      <c r="U66">
        <v>93</v>
      </c>
      <c r="V66">
        <f t="shared" si="14"/>
        <v>561.875</v>
      </c>
      <c r="W66">
        <f t="shared" si="15"/>
        <v>561.88</v>
      </c>
      <c r="Z66" s="79" t="s">
        <v>2184</v>
      </c>
      <c r="AA66" s="79" t="s">
        <v>2185</v>
      </c>
      <c r="AD66">
        <v>0</v>
      </c>
      <c r="AE66" t="s">
        <v>2184</v>
      </c>
      <c r="AF66" t="s">
        <v>2373</v>
      </c>
      <c r="AG66" t="s">
        <v>2374</v>
      </c>
    </row>
    <row r="67" ht="22.5" spans="1:33">
      <c r="A67" s="8">
        <v>61</v>
      </c>
      <c r="B67" s="9" t="str">
        <f>VLOOKUP(D67:D209,Sheet2!C:D,2,0)</f>
        <v>31014650171858712</v>
      </c>
      <c r="C67" s="10" t="s">
        <v>37</v>
      </c>
      <c r="D67" s="10" t="s">
        <v>1372</v>
      </c>
      <c r="E67" s="12" t="s">
        <v>1217</v>
      </c>
      <c r="F67" s="13">
        <v>50000</v>
      </c>
      <c r="G67" s="20" t="s">
        <v>2417</v>
      </c>
      <c r="H67" s="20" t="s">
        <v>2418</v>
      </c>
      <c r="I67" s="14" t="s">
        <v>2381</v>
      </c>
      <c r="J67" s="56">
        <v>561.88</v>
      </c>
      <c r="K67" s="59">
        <v>290</v>
      </c>
      <c r="L67" s="59">
        <v>271.88</v>
      </c>
      <c r="M67" s="59"/>
      <c r="N67" s="59">
        <f t="shared" si="12"/>
        <v>0</v>
      </c>
      <c r="O67" s="10" t="s">
        <v>37</v>
      </c>
      <c r="P67" s="71" t="s">
        <v>2272</v>
      </c>
      <c r="Q67" s="90" t="s">
        <v>1373</v>
      </c>
      <c r="R67" s="92"/>
      <c r="S67" t="str">
        <f>VLOOKUP(D67:D209,Sheet2!C63:E432,3,FALSE)</f>
        <v>4.35</v>
      </c>
      <c r="T67">
        <f t="shared" si="13"/>
        <v>6.04166666666667</v>
      </c>
      <c r="U67">
        <v>93</v>
      </c>
      <c r="V67">
        <f t="shared" si="14"/>
        <v>561.875</v>
      </c>
      <c r="W67">
        <f t="shared" si="15"/>
        <v>561.88</v>
      </c>
      <c r="Z67" s="79" t="s">
        <v>2184</v>
      </c>
      <c r="AA67" s="79" t="s">
        <v>2185</v>
      </c>
      <c r="AD67">
        <v>0</v>
      </c>
      <c r="AE67" t="s">
        <v>2184</v>
      </c>
      <c r="AF67" t="s">
        <v>2373</v>
      </c>
      <c r="AG67" t="s">
        <v>2374</v>
      </c>
    </row>
    <row r="68" ht="22.5" spans="1:33">
      <c r="A68" s="8">
        <v>62</v>
      </c>
      <c r="B68" s="9" t="str">
        <f>VLOOKUP(D68:D210,Sheet2!C:D,2,0)</f>
        <v>31014650167186302</v>
      </c>
      <c r="C68" s="10" t="s">
        <v>1146</v>
      </c>
      <c r="D68" s="10" t="s">
        <v>1147</v>
      </c>
      <c r="E68" s="12" t="s">
        <v>1148</v>
      </c>
      <c r="F68" s="13">
        <v>50000</v>
      </c>
      <c r="G68" s="20" t="s">
        <v>1128</v>
      </c>
      <c r="H68" s="20" t="s">
        <v>2384</v>
      </c>
      <c r="I68" s="14" t="s">
        <v>2381</v>
      </c>
      <c r="J68" s="56">
        <v>561.88</v>
      </c>
      <c r="K68" s="59">
        <v>471.25</v>
      </c>
      <c r="L68" s="59">
        <v>90.63</v>
      </c>
      <c r="M68" s="59"/>
      <c r="N68" s="59">
        <f t="shared" si="12"/>
        <v>0</v>
      </c>
      <c r="O68" s="10" t="s">
        <v>1146</v>
      </c>
      <c r="P68" s="71" t="s">
        <v>2273</v>
      </c>
      <c r="Q68" s="90" t="s">
        <v>1149</v>
      </c>
      <c r="R68" s="92"/>
      <c r="S68" t="str">
        <f>VLOOKUP(D68:D210,Sheet2!C64:E433,3,FALSE)</f>
        <v>4.35</v>
      </c>
      <c r="T68">
        <f t="shared" si="13"/>
        <v>6.04166666666667</v>
      </c>
      <c r="U68">
        <v>93</v>
      </c>
      <c r="V68">
        <f t="shared" si="14"/>
        <v>561.875</v>
      </c>
      <c r="W68">
        <f t="shared" si="15"/>
        <v>561.88</v>
      </c>
      <c r="Z68" s="79" t="s">
        <v>2184</v>
      </c>
      <c r="AA68" s="79" t="s">
        <v>2185</v>
      </c>
      <c r="AD68">
        <v>0</v>
      </c>
      <c r="AE68" t="s">
        <v>2184</v>
      </c>
      <c r="AF68" t="s">
        <v>2373</v>
      </c>
      <c r="AG68" t="s">
        <v>2374</v>
      </c>
    </row>
    <row r="69" ht="22.5" spans="1:33">
      <c r="A69" s="8">
        <v>63</v>
      </c>
      <c r="B69" s="9" t="str">
        <f>VLOOKUP(D69:D211,Sheet2!C:D,2,0)</f>
        <v>31014650171180983</v>
      </c>
      <c r="C69" s="10" t="s">
        <v>1344</v>
      </c>
      <c r="D69" s="10" t="s">
        <v>1345</v>
      </c>
      <c r="E69" s="12" t="s">
        <v>1148</v>
      </c>
      <c r="F69" s="13">
        <v>50000</v>
      </c>
      <c r="G69" s="20" t="s">
        <v>2419</v>
      </c>
      <c r="H69" s="20" t="s">
        <v>2420</v>
      </c>
      <c r="I69" s="14" t="s">
        <v>2381</v>
      </c>
      <c r="J69" s="56">
        <v>561.88</v>
      </c>
      <c r="K69" s="59">
        <v>60.42</v>
      </c>
      <c r="L69" s="59"/>
      <c r="M69" s="59"/>
      <c r="N69" s="59">
        <f t="shared" si="12"/>
        <v>501.46</v>
      </c>
      <c r="O69" s="10" t="s">
        <v>1344</v>
      </c>
      <c r="P69" s="170" t="s">
        <v>2275</v>
      </c>
      <c r="Q69" s="90" t="s">
        <v>1350</v>
      </c>
      <c r="R69" s="92"/>
      <c r="S69" t="str">
        <f>VLOOKUP(D69:D211,Sheet2!C65:E434,3,FALSE)</f>
        <v>4.35</v>
      </c>
      <c r="T69">
        <f t="shared" si="13"/>
        <v>6.04166666666667</v>
      </c>
      <c r="U69">
        <v>93</v>
      </c>
      <c r="V69">
        <f t="shared" si="14"/>
        <v>561.875</v>
      </c>
      <c r="W69">
        <f t="shared" si="15"/>
        <v>561.88</v>
      </c>
      <c r="Z69" s="79" t="s">
        <v>2184</v>
      </c>
      <c r="AA69" s="79" t="s">
        <v>2185</v>
      </c>
      <c r="AD69">
        <v>0</v>
      </c>
      <c r="AE69" t="s">
        <v>2184</v>
      </c>
      <c r="AF69" t="s">
        <v>2373</v>
      </c>
      <c r="AG69" t="s">
        <v>2374</v>
      </c>
    </row>
    <row r="70" ht="22.5" spans="1:33">
      <c r="A70" s="8">
        <v>64</v>
      </c>
      <c r="B70" s="9" t="str">
        <f>VLOOKUP(D70:D212,Sheet2!C:D,2,0)</f>
        <v>31014650167163373</v>
      </c>
      <c r="C70" s="10" t="s">
        <v>1199</v>
      </c>
      <c r="D70" s="10" t="s">
        <v>1200</v>
      </c>
      <c r="E70" s="12" t="s">
        <v>2421</v>
      </c>
      <c r="F70" s="13">
        <v>50000</v>
      </c>
      <c r="G70" s="20" t="s">
        <v>1128</v>
      </c>
      <c r="H70" s="20" t="s">
        <v>2384</v>
      </c>
      <c r="I70" s="14" t="s">
        <v>2381</v>
      </c>
      <c r="J70" s="56">
        <v>561.88</v>
      </c>
      <c r="K70" s="59">
        <v>477.29</v>
      </c>
      <c r="L70" s="59"/>
      <c r="M70" s="59"/>
      <c r="N70" s="59">
        <f t="shared" si="12"/>
        <v>84.59</v>
      </c>
      <c r="O70" s="10" t="s">
        <v>1199</v>
      </c>
      <c r="P70" s="170" t="s">
        <v>2276</v>
      </c>
      <c r="Q70" s="90" t="s">
        <v>1201</v>
      </c>
      <c r="R70" s="92"/>
      <c r="S70" t="str">
        <f>VLOOKUP(D70:D212,Sheet2!C66:E435,3,FALSE)</f>
        <v>4.35</v>
      </c>
      <c r="T70">
        <f t="shared" si="13"/>
        <v>6.04166666666667</v>
      </c>
      <c r="U70">
        <v>93</v>
      </c>
      <c r="V70">
        <f t="shared" si="14"/>
        <v>561.875</v>
      </c>
      <c r="W70">
        <f t="shared" si="15"/>
        <v>561.88</v>
      </c>
      <c r="Z70" s="79" t="s">
        <v>2184</v>
      </c>
      <c r="AA70" s="79" t="s">
        <v>2185</v>
      </c>
      <c r="AD70">
        <v>0</v>
      </c>
      <c r="AE70" t="s">
        <v>2184</v>
      </c>
      <c r="AF70" t="s">
        <v>2373</v>
      </c>
      <c r="AG70" t="s">
        <v>2374</v>
      </c>
    </row>
    <row r="71" ht="22.5" spans="1:33">
      <c r="A71" s="8">
        <v>65</v>
      </c>
      <c r="B71" s="9" t="str">
        <f>VLOOKUP(D71:D213,Sheet2!C:D,2,0)</f>
        <v>31014650258044432</v>
      </c>
      <c r="C71" s="43" t="s">
        <v>1601</v>
      </c>
      <c r="D71" s="171" t="s">
        <v>1602</v>
      </c>
      <c r="E71" s="45" t="s">
        <v>1148</v>
      </c>
      <c r="F71" s="95">
        <v>50000</v>
      </c>
      <c r="G71" s="46" t="s">
        <v>1556</v>
      </c>
      <c r="H71" s="46" t="s">
        <v>2391</v>
      </c>
      <c r="I71" s="14" t="s">
        <v>2381</v>
      </c>
      <c r="J71" s="56">
        <v>561.88</v>
      </c>
      <c r="K71" s="59">
        <v>235.63</v>
      </c>
      <c r="L71" s="59"/>
      <c r="M71" s="59"/>
      <c r="N71" s="59">
        <f t="shared" si="12"/>
        <v>326.25</v>
      </c>
      <c r="O71" s="43" t="s">
        <v>1601</v>
      </c>
      <c r="P71" s="172" t="s">
        <v>2277</v>
      </c>
      <c r="Q71" s="100">
        <v>18890662093</v>
      </c>
      <c r="R71" s="92"/>
      <c r="S71" t="str">
        <f>VLOOKUP(D71:D213,Sheet2!C67:E436,3,FALSE)</f>
        <v>4.35</v>
      </c>
      <c r="T71">
        <f t="shared" si="13"/>
        <v>6.04166666666667</v>
      </c>
      <c r="U71">
        <v>93</v>
      </c>
      <c r="V71">
        <f t="shared" si="14"/>
        <v>561.875</v>
      </c>
      <c r="W71">
        <f t="shared" si="15"/>
        <v>561.88</v>
      </c>
      <c r="Z71" s="79" t="s">
        <v>2184</v>
      </c>
      <c r="AA71" s="79" t="s">
        <v>2185</v>
      </c>
      <c r="AD71">
        <v>0</v>
      </c>
      <c r="AE71" t="s">
        <v>2184</v>
      </c>
      <c r="AF71" t="s">
        <v>2373</v>
      </c>
      <c r="AG71" t="s">
        <v>2374</v>
      </c>
    </row>
    <row r="72" ht="22.5" spans="1:33">
      <c r="A72" s="8">
        <v>66</v>
      </c>
      <c r="B72" s="9" t="str">
        <f>VLOOKUP(D72:D214,Sheet2!C:D,2,0)</f>
        <v>31014650260005374</v>
      </c>
      <c r="C72" s="43" t="s">
        <v>1399</v>
      </c>
      <c r="D72" s="171" t="s">
        <v>1400</v>
      </c>
      <c r="E72" s="45" t="s">
        <v>1148</v>
      </c>
      <c r="F72" s="95">
        <v>50000</v>
      </c>
      <c r="G72" s="46" t="s">
        <v>1405</v>
      </c>
      <c r="H72" s="46" t="s">
        <v>2422</v>
      </c>
      <c r="I72" s="20" t="s">
        <v>2381</v>
      </c>
      <c r="J72" s="56">
        <v>561.88</v>
      </c>
      <c r="K72" s="59">
        <v>54.38</v>
      </c>
      <c r="L72" s="59"/>
      <c r="M72" s="59"/>
      <c r="N72" s="59">
        <f t="shared" si="12"/>
        <v>507.5</v>
      </c>
      <c r="O72" s="43" t="s">
        <v>1399</v>
      </c>
      <c r="P72" s="172" t="s">
        <v>2279</v>
      </c>
      <c r="Q72" s="100">
        <v>15526193863</v>
      </c>
      <c r="R72" s="92"/>
      <c r="S72" t="str">
        <f>VLOOKUP(D72:D214,Sheet2!C68:E437,3,FALSE)</f>
        <v>4.35</v>
      </c>
      <c r="T72">
        <f t="shared" si="13"/>
        <v>6.04166666666667</v>
      </c>
      <c r="U72">
        <v>93</v>
      </c>
      <c r="V72">
        <f t="shared" si="14"/>
        <v>561.875</v>
      </c>
      <c r="W72">
        <f t="shared" si="15"/>
        <v>561.88</v>
      </c>
      <c r="Z72" s="79" t="s">
        <v>2184</v>
      </c>
      <c r="AA72" s="79" t="s">
        <v>2185</v>
      </c>
      <c r="AD72">
        <v>0</v>
      </c>
      <c r="AE72" t="s">
        <v>2184</v>
      </c>
      <c r="AF72" t="s">
        <v>2373</v>
      </c>
      <c r="AG72" t="s">
        <v>2374</v>
      </c>
    </row>
    <row r="73" ht="22.5" spans="1:33">
      <c r="A73" s="8">
        <v>67</v>
      </c>
      <c r="B73" s="9" t="str">
        <f>VLOOKUP(D73:D215,Sheet2!C:D,2,0)</f>
        <v>31014650263950291</v>
      </c>
      <c r="C73" s="43" t="s">
        <v>39</v>
      </c>
      <c r="D73" s="171" t="s">
        <v>1719</v>
      </c>
      <c r="E73" s="45" t="s">
        <v>1217</v>
      </c>
      <c r="F73" s="95">
        <v>50000</v>
      </c>
      <c r="G73" s="46" t="s">
        <v>1725</v>
      </c>
      <c r="H73" s="46" t="s">
        <v>2423</v>
      </c>
      <c r="I73" s="20" t="s">
        <v>2381</v>
      </c>
      <c r="J73" s="56">
        <v>561.88</v>
      </c>
      <c r="K73" s="59">
        <v>120.83</v>
      </c>
      <c r="L73" s="59"/>
      <c r="M73" s="59"/>
      <c r="N73" s="59">
        <f t="shared" si="12"/>
        <v>441.05</v>
      </c>
      <c r="O73" s="43" t="s">
        <v>39</v>
      </c>
      <c r="P73" s="172" t="s">
        <v>2280</v>
      </c>
      <c r="Q73" s="100">
        <v>17375571372</v>
      </c>
      <c r="R73" s="92"/>
      <c r="S73" t="str">
        <f>VLOOKUP(D73:D215,Sheet2!C69:E438,3,FALSE)</f>
        <v>4.35</v>
      </c>
      <c r="T73">
        <f t="shared" si="13"/>
        <v>6.04166666666667</v>
      </c>
      <c r="U73">
        <v>93</v>
      </c>
      <c r="V73">
        <f t="shared" si="14"/>
        <v>561.875</v>
      </c>
      <c r="W73">
        <f t="shared" si="15"/>
        <v>561.88</v>
      </c>
      <c r="Z73" s="79" t="s">
        <v>2184</v>
      </c>
      <c r="AA73" s="79" t="s">
        <v>2185</v>
      </c>
      <c r="AD73">
        <v>0</v>
      </c>
      <c r="AE73" t="s">
        <v>2184</v>
      </c>
      <c r="AF73" t="s">
        <v>2373</v>
      </c>
      <c r="AG73" t="s">
        <v>2374</v>
      </c>
    </row>
    <row r="74" ht="22.5" spans="1:34">
      <c r="A74" s="8">
        <v>68</v>
      </c>
      <c r="B74" s="29" t="str">
        <f>VLOOKUP(D74:D216,Sheet2!C:D,2,0)</f>
        <v>31014650355786713</v>
      </c>
      <c r="C74" s="30" t="s">
        <v>1843</v>
      </c>
      <c r="D74" s="31" t="s">
        <v>1844</v>
      </c>
      <c r="E74" s="81" t="s">
        <v>1217</v>
      </c>
      <c r="F74" s="32">
        <v>50000</v>
      </c>
      <c r="G74" s="33" t="s">
        <v>1817</v>
      </c>
      <c r="H74" s="34" t="s">
        <v>1818</v>
      </c>
      <c r="I74" s="32" t="s">
        <v>2381</v>
      </c>
      <c r="J74" s="67">
        <v>361.11</v>
      </c>
      <c r="K74" s="68"/>
      <c r="L74" s="68"/>
      <c r="M74" s="68"/>
      <c r="N74" s="68">
        <v>0</v>
      </c>
      <c r="O74" s="30" t="s">
        <v>1843</v>
      </c>
      <c r="P74" s="101"/>
      <c r="Q74" s="81" t="s">
        <v>1846</v>
      </c>
      <c r="R74" s="102"/>
      <c r="S74" s="79" t="str">
        <f>VLOOKUP(D74:D216,Sheet2!C70:E439,3,FALSE)</f>
        <v>4</v>
      </c>
      <c r="T74" s="79">
        <f t="shared" si="13"/>
        <v>5.55555555555556</v>
      </c>
      <c r="U74" s="79">
        <v>93</v>
      </c>
      <c r="V74" s="79">
        <f t="shared" si="14"/>
        <v>516.666666666667</v>
      </c>
      <c r="W74" s="79">
        <f t="shared" si="15"/>
        <v>516.67</v>
      </c>
      <c r="X74" s="79">
        <f t="shared" ref="X74:X78" si="16">I74-G74</f>
        <v>65</v>
      </c>
      <c r="Y74" s="79">
        <f t="shared" ref="Y74:Y78" si="17">T74*X74</f>
        <v>361.111111111111</v>
      </c>
      <c r="Z74" s="79" t="s">
        <v>2184</v>
      </c>
      <c r="AA74" s="79" t="s">
        <v>2185</v>
      </c>
      <c r="AB74" s="79">
        <f>ROUND(Y74:Y192,2)</f>
        <v>361.11</v>
      </c>
      <c r="AC74" s="79">
        <f t="shared" ref="AC74:AC78" si="18">J74-AB74</f>
        <v>0</v>
      </c>
      <c r="AD74" s="79">
        <f t="shared" ref="AD74:AD78" si="19">U74-X74</f>
        <v>28</v>
      </c>
      <c r="AE74" t="s">
        <v>2424</v>
      </c>
      <c r="AF74" t="s">
        <v>2425</v>
      </c>
      <c r="AG74" t="s">
        <v>2426</v>
      </c>
      <c r="AH74">
        <v>94.44</v>
      </c>
    </row>
    <row r="75" ht="22.5" spans="1:34">
      <c r="A75" s="8">
        <v>69</v>
      </c>
      <c r="B75" s="29" t="str">
        <f>VLOOKUP(D75:D217,Sheet2!C:D,2,0)</f>
        <v>31014650356058466</v>
      </c>
      <c r="C75" s="30" t="s">
        <v>1900</v>
      </c>
      <c r="D75" s="31" t="s">
        <v>1901</v>
      </c>
      <c r="E75" s="81" t="s">
        <v>36</v>
      </c>
      <c r="F75" s="32">
        <v>50000</v>
      </c>
      <c r="G75" s="33" t="s">
        <v>1850</v>
      </c>
      <c r="H75" s="34" t="s">
        <v>1851</v>
      </c>
      <c r="I75" s="32" t="s">
        <v>2381</v>
      </c>
      <c r="J75" s="67">
        <v>355.56</v>
      </c>
      <c r="K75" s="68"/>
      <c r="L75" s="68"/>
      <c r="M75" s="68"/>
      <c r="N75" s="68">
        <v>0</v>
      </c>
      <c r="O75" s="103"/>
      <c r="P75" s="101"/>
      <c r="Q75" s="104"/>
      <c r="R75" s="102"/>
      <c r="S75" s="79" t="str">
        <f>VLOOKUP(D75:D217,Sheet2!C71:E440,3,FALSE)</f>
        <v>4</v>
      </c>
      <c r="T75" s="79">
        <f t="shared" si="13"/>
        <v>5.55555555555556</v>
      </c>
      <c r="U75" s="79">
        <v>93</v>
      </c>
      <c r="V75" s="79">
        <f t="shared" si="14"/>
        <v>516.666666666667</v>
      </c>
      <c r="W75" s="79">
        <f t="shared" si="15"/>
        <v>516.67</v>
      </c>
      <c r="X75" s="79">
        <f t="shared" si="16"/>
        <v>64</v>
      </c>
      <c r="Y75" s="79">
        <f t="shared" si="17"/>
        <v>355.555555555556</v>
      </c>
      <c r="Z75" s="79" t="s">
        <v>2184</v>
      </c>
      <c r="AA75" s="79" t="s">
        <v>2185</v>
      </c>
      <c r="AB75" s="79">
        <f>ROUND(Y75:Y193,2)</f>
        <v>355.56</v>
      </c>
      <c r="AC75" s="79">
        <f t="shared" si="18"/>
        <v>0</v>
      </c>
      <c r="AD75" s="79">
        <f t="shared" si="19"/>
        <v>29</v>
      </c>
      <c r="AE75" t="s">
        <v>2427</v>
      </c>
      <c r="AF75" t="s">
        <v>2428</v>
      </c>
      <c r="AG75" t="s">
        <v>2429</v>
      </c>
      <c r="AH75">
        <v>94.44</v>
      </c>
    </row>
    <row r="76" ht="22.5" spans="1:34">
      <c r="A76" s="8">
        <v>70</v>
      </c>
      <c r="B76" s="29" t="str">
        <f>VLOOKUP(D76:D218,Sheet2!C:D,2,0)</f>
        <v>31014650356982365</v>
      </c>
      <c r="C76" s="30" t="s">
        <v>2182</v>
      </c>
      <c r="D76" s="31" t="s">
        <v>2183</v>
      </c>
      <c r="E76" s="81" t="s">
        <v>36</v>
      </c>
      <c r="F76" s="32">
        <v>50000</v>
      </c>
      <c r="G76" s="33" t="s">
        <v>2119</v>
      </c>
      <c r="H76" s="34" t="s">
        <v>2120</v>
      </c>
      <c r="I76" s="32" t="s">
        <v>2381</v>
      </c>
      <c r="J76" s="67">
        <v>333.33</v>
      </c>
      <c r="K76" s="68"/>
      <c r="L76" s="68"/>
      <c r="M76" s="68"/>
      <c r="N76" s="68">
        <v>0</v>
      </c>
      <c r="O76" s="103"/>
      <c r="P76" s="101"/>
      <c r="Q76" s="104"/>
      <c r="R76" s="102"/>
      <c r="S76" s="79" t="str">
        <f>VLOOKUP(D76:D218,Sheet2!C72:E441,3,FALSE)</f>
        <v>4</v>
      </c>
      <c r="T76" s="79">
        <f t="shared" si="13"/>
        <v>5.55555555555556</v>
      </c>
      <c r="U76" s="79">
        <v>93</v>
      </c>
      <c r="V76" s="79">
        <f t="shared" si="14"/>
        <v>516.666666666667</v>
      </c>
      <c r="W76" s="79">
        <f t="shared" si="15"/>
        <v>516.67</v>
      </c>
      <c r="X76" s="79">
        <f t="shared" si="16"/>
        <v>60</v>
      </c>
      <c r="Y76" s="79">
        <f t="shared" si="17"/>
        <v>333.333333333333</v>
      </c>
      <c r="Z76" s="79" t="s">
        <v>2184</v>
      </c>
      <c r="AA76" s="79" t="s">
        <v>2185</v>
      </c>
      <c r="AB76" s="79">
        <f>ROUND(Y76:Y194,2)</f>
        <v>333.33</v>
      </c>
      <c r="AC76" s="79">
        <f t="shared" si="18"/>
        <v>0</v>
      </c>
      <c r="AD76" s="79">
        <f t="shared" si="19"/>
        <v>33</v>
      </c>
      <c r="AE76" t="s">
        <v>2398</v>
      </c>
      <c r="AF76" t="s">
        <v>2399</v>
      </c>
      <c r="AG76" t="s">
        <v>2400</v>
      </c>
      <c r="AH76">
        <v>94.44</v>
      </c>
    </row>
    <row r="77" ht="22.5" spans="1:34">
      <c r="A77" s="8">
        <v>71</v>
      </c>
      <c r="B77" s="29" t="str">
        <f>VLOOKUP(D77:D219,Sheet2!C:D,2,0)</f>
        <v>31014650356323561</v>
      </c>
      <c r="C77" s="30" t="s">
        <v>1960</v>
      </c>
      <c r="D77" s="31" t="s">
        <v>1961</v>
      </c>
      <c r="E77" s="81" t="s">
        <v>1148</v>
      </c>
      <c r="F77" s="32">
        <v>50000</v>
      </c>
      <c r="G77" s="33" t="s">
        <v>1918</v>
      </c>
      <c r="H77" s="34" t="s">
        <v>1919</v>
      </c>
      <c r="I77" s="32" t="s">
        <v>2381</v>
      </c>
      <c r="J77" s="67">
        <v>350</v>
      </c>
      <c r="K77" s="68"/>
      <c r="L77" s="68"/>
      <c r="M77" s="68"/>
      <c r="N77" s="68">
        <v>0</v>
      </c>
      <c r="O77" s="103"/>
      <c r="P77" s="101"/>
      <c r="Q77" s="104"/>
      <c r="R77" s="102"/>
      <c r="S77" s="79" t="str">
        <f>VLOOKUP(D77:D219,Sheet2!C73:E442,3,FALSE)</f>
        <v>4</v>
      </c>
      <c r="T77" s="79">
        <f t="shared" si="13"/>
        <v>5.55555555555556</v>
      </c>
      <c r="U77" s="79">
        <v>93</v>
      </c>
      <c r="V77" s="79">
        <f t="shared" si="14"/>
        <v>516.666666666667</v>
      </c>
      <c r="W77" s="79">
        <f t="shared" si="15"/>
        <v>516.67</v>
      </c>
      <c r="X77" s="79">
        <f t="shared" si="16"/>
        <v>63</v>
      </c>
      <c r="Y77" s="79">
        <f t="shared" si="17"/>
        <v>350</v>
      </c>
      <c r="Z77" s="79" t="s">
        <v>2184</v>
      </c>
      <c r="AA77" s="79" t="s">
        <v>2185</v>
      </c>
      <c r="AB77" s="79">
        <f>ROUND(Y77:Y195,2)</f>
        <v>350</v>
      </c>
      <c r="AC77" s="79">
        <f t="shared" si="18"/>
        <v>0</v>
      </c>
      <c r="AD77" s="79">
        <f t="shared" si="19"/>
        <v>30</v>
      </c>
      <c r="AE77" t="s">
        <v>2430</v>
      </c>
      <c r="AF77" t="s">
        <v>2431</v>
      </c>
      <c r="AG77" t="s">
        <v>2432</v>
      </c>
      <c r="AH77">
        <v>94.44</v>
      </c>
    </row>
    <row r="78" ht="22.5" spans="1:34">
      <c r="A78" s="8">
        <v>72</v>
      </c>
      <c r="B78" s="29" t="str">
        <f>VLOOKUP(D78:D220,Sheet2!C:D,2,0)</f>
        <v>31014650357075978</v>
      </c>
      <c r="C78" s="30" t="s">
        <v>2134</v>
      </c>
      <c r="D78" s="31" t="s">
        <v>2135</v>
      </c>
      <c r="E78" s="81" t="s">
        <v>1148</v>
      </c>
      <c r="F78" s="32">
        <v>50000</v>
      </c>
      <c r="G78" s="33" t="s">
        <v>2119</v>
      </c>
      <c r="H78" s="34" t="s">
        <v>2120</v>
      </c>
      <c r="I78" s="32" t="s">
        <v>2381</v>
      </c>
      <c r="J78" s="67">
        <v>333.33</v>
      </c>
      <c r="K78" s="68"/>
      <c r="L78" s="68"/>
      <c r="M78" s="68"/>
      <c r="N78" s="68">
        <v>0</v>
      </c>
      <c r="O78" s="103"/>
      <c r="P78" s="101"/>
      <c r="Q78" s="104"/>
      <c r="R78" s="105"/>
      <c r="S78" s="79" t="str">
        <f>VLOOKUP(D78:D220,Sheet2!C74:E443,3,FALSE)</f>
        <v>4</v>
      </c>
      <c r="T78" s="79">
        <f t="shared" si="13"/>
        <v>5.55555555555556</v>
      </c>
      <c r="U78" s="79">
        <v>93</v>
      </c>
      <c r="V78" s="79">
        <f t="shared" si="14"/>
        <v>516.666666666667</v>
      </c>
      <c r="W78" s="79">
        <f t="shared" si="15"/>
        <v>516.67</v>
      </c>
      <c r="X78" s="79">
        <f t="shared" si="16"/>
        <v>60</v>
      </c>
      <c r="Y78" s="79">
        <f t="shared" si="17"/>
        <v>333.333333333333</v>
      </c>
      <c r="Z78" s="79" t="s">
        <v>2184</v>
      </c>
      <c r="AA78" s="79" t="s">
        <v>2185</v>
      </c>
      <c r="AB78" s="79">
        <f>ROUND(Y78:Y196,2)</f>
        <v>333.33</v>
      </c>
      <c r="AC78" s="79">
        <f t="shared" si="18"/>
        <v>0</v>
      </c>
      <c r="AD78" s="79">
        <f t="shared" si="19"/>
        <v>33</v>
      </c>
      <c r="AE78" t="s">
        <v>2398</v>
      </c>
      <c r="AF78" t="s">
        <v>2399</v>
      </c>
      <c r="AG78" t="s">
        <v>2400</v>
      </c>
      <c r="AH78">
        <v>94.44</v>
      </c>
    </row>
    <row r="79" spans="1:30">
      <c r="A79" s="8"/>
      <c r="B79" s="29"/>
      <c r="C79" s="30"/>
      <c r="D79" s="31"/>
      <c r="E79" s="31"/>
      <c r="F79" s="32"/>
      <c r="G79" s="33"/>
      <c r="H79" s="34"/>
      <c r="I79" s="32"/>
      <c r="J79" s="67">
        <f>SUM(J50:J78)</f>
        <v>13115.67</v>
      </c>
      <c r="K79" s="68"/>
      <c r="L79" s="68"/>
      <c r="M79" s="68"/>
      <c r="N79" s="68"/>
      <c r="O79" s="103"/>
      <c r="P79" s="101"/>
      <c r="Q79" s="106"/>
      <c r="R79" s="105"/>
      <c r="S79" s="79"/>
      <c r="T79" s="79"/>
      <c r="U79" s="79"/>
      <c r="V79" s="79"/>
      <c r="W79" s="79"/>
      <c r="X79" s="79"/>
      <c r="Y79" s="79"/>
      <c r="Z79" s="79"/>
      <c r="AA79" s="79"/>
      <c r="AB79" s="79"/>
      <c r="AC79" s="79"/>
      <c r="AD79" s="79"/>
    </row>
    <row r="80" ht="22.5" spans="1:33">
      <c r="A80" s="8">
        <v>73</v>
      </c>
      <c r="B80" s="9" t="str">
        <f>VLOOKUP(D80:D221,Sheet2!C:D,2,0)</f>
        <v>31014650064281327</v>
      </c>
      <c r="C80" s="16" t="s">
        <v>542</v>
      </c>
      <c r="D80" s="16" t="s">
        <v>543</v>
      </c>
      <c r="E80" s="18" t="s">
        <v>53</v>
      </c>
      <c r="F80" s="19">
        <v>50000</v>
      </c>
      <c r="G80" s="20" t="s">
        <v>544</v>
      </c>
      <c r="H80" s="20" t="s">
        <v>2433</v>
      </c>
      <c r="I80" s="20" t="s">
        <v>2381</v>
      </c>
      <c r="J80" s="56">
        <v>561.88</v>
      </c>
      <c r="K80" s="59">
        <v>404.79</v>
      </c>
      <c r="L80" s="59">
        <v>157.08</v>
      </c>
      <c r="M80" s="59"/>
      <c r="N80" s="59">
        <f t="shared" ref="N80:N86" si="20">J80-K80-L80-M80</f>
        <v>0.00999999999996248</v>
      </c>
      <c r="O80" s="16" t="s">
        <v>542</v>
      </c>
      <c r="P80" s="71" t="s">
        <v>2284</v>
      </c>
      <c r="Q80" s="107" t="s">
        <v>546</v>
      </c>
      <c r="R80" s="108" t="s">
        <v>2285</v>
      </c>
      <c r="S80" t="str">
        <f>VLOOKUP(D80:D221,Sheet2!C75:E444,3,FALSE)</f>
        <v>4.35</v>
      </c>
      <c r="T80">
        <f t="shared" ref="T80:T88" si="21">F80*S80/100/12/30</f>
        <v>6.04166666666667</v>
      </c>
      <c r="U80">
        <v>93</v>
      </c>
      <c r="V80">
        <f t="shared" ref="V80:V88" si="22">T80*U80</f>
        <v>561.875</v>
      </c>
      <c r="W80">
        <f t="shared" ref="W80:W88" si="23">ROUND(V80:V221,2)</f>
        <v>561.88</v>
      </c>
      <c r="Z80" s="79" t="s">
        <v>2184</v>
      </c>
      <c r="AA80" s="79" t="s">
        <v>2185</v>
      </c>
      <c r="AD80">
        <v>0</v>
      </c>
      <c r="AE80" t="s">
        <v>2184</v>
      </c>
      <c r="AF80" t="s">
        <v>2373</v>
      </c>
      <c r="AG80" t="s">
        <v>2374</v>
      </c>
    </row>
    <row r="81" ht="22.5" spans="1:33">
      <c r="A81" s="8">
        <v>74</v>
      </c>
      <c r="B81" s="9" t="str">
        <f>VLOOKUP(D81:D222,Sheet2!C:D,2,0)</f>
        <v>31014650115810197</v>
      </c>
      <c r="C81" s="16" t="s">
        <v>375</v>
      </c>
      <c r="D81" s="167" t="s">
        <v>376</v>
      </c>
      <c r="E81" s="18" t="s">
        <v>53</v>
      </c>
      <c r="F81" s="19">
        <v>0</v>
      </c>
      <c r="G81" s="20" t="s">
        <v>356</v>
      </c>
      <c r="H81" s="20" t="s">
        <v>2378</v>
      </c>
      <c r="I81" s="14" t="s">
        <v>2377</v>
      </c>
      <c r="J81" s="60">
        <v>362.84</v>
      </c>
      <c r="K81" s="61">
        <v>362.84</v>
      </c>
      <c r="L81" s="61"/>
      <c r="M81" s="61"/>
      <c r="N81" s="59">
        <f t="shared" si="20"/>
        <v>0</v>
      </c>
      <c r="O81" s="16" t="s">
        <v>375</v>
      </c>
      <c r="P81" s="168" t="s">
        <v>2286</v>
      </c>
      <c r="Q81" s="107" t="s">
        <v>379</v>
      </c>
      <c r="R81" s="108"/>
      <c r="S81" s="109" t="s">
        <v>114</v>
      </c>
      <c r="T81">
        <f t="shared" si="21"/>
        <v>0</v>
      </c>
      <c r="U81">
        <v>93</v>
      </c>
      <c r="V81">
        <f t="shared" si="22"/>
        <v>0</v>
      </c>
      <c r="W81">
        <f t="shared" si="23"/>
        <v>0</v>
      </c>
      <c r="Z81" s="79" t="s">
        <v>2184</v>
      </c>
      <c r="AA81" s="79" t="s">
        <v>2185</v>
      </c>
      <c r="AD81">
        <v>0</v>
      </c>
      <c r="AE81" t="s">
        <v>2184</v>
      </c>
      <c r="AF81" t="s">
        <v>2373</v>
      </c>
      <c r="AG81" t="s">
        <v>2374</v>
      </c>
    </row>
    <row r="82" ht="22.5" spans="1:33">
      <c r="A82" s="8">
        <v>75</v>
      </c>
      <c r="B82" s="9" t="str">
        <f>VLOOKUP(D82:D223,Sheet2!C:D,2,0)</f>
        <v>31014650164016615</v>
      </c>
      <c r="C82" s="10" t="s">
        <v>1081</v>
      </c>
      <c r="D82" s="165" t="s">
        <v>1082</v>
      </c>
      <c r="E82" s="12" t="s">
        <v>56</v>
      </c>
      <c r="F82" s="13">
        <v>50000</v>
      </c>
      <c r="G82" s="20" t="s">
        <v>2382</v>
      </c>
      <c r="H82" s="20" t="s">
        <v>2383</v>
      </c>
      <c r="I82" s="20" t="s">
        <v>2381</v>
      </c>
      <c r="J82" s="56">
        <v>561.88</v>
      </c>
      <c r="K82" s="59">
        <v>471.25</v>
      </c>
      <c r="L82" s="59">
        <v>90.63</v>
      </c>
      <c r="M82" s="59"/>
      <c r="N82" s="59">
        <f t="shared" si="20"/>
        <v>0</v>
      </c>
      <c r="O82" s="10" t="s">
        <v>1081</v>
      </c>
      <c r="P82" s="71" t="s">
        <v>2287</v>
      </c>
      <c r="Q82" s="107" t="s">
        <v>1085</v>
      </c>
      <c r="R82" s="108"/>
      <c r="S82" t="str">
        <f>VLOOKUP(D82:D223,Sheet2!C77:E446,3,FALSE)</f>
        <v>4.35</v>
      </c>
      <c r="T82">
        <f t="shared" si="21"/>
        <v>6.04166666666667</v>
      </c>
      <c r="U82">
        <v>93</v>
      </c>
      <c r="V82">
        <f t="shared" si="22"/>
        <v>561.875</v>
      </c>
      <c r="W82">
        <f t="shared" si="23"/>
        <v>561.88</v>
      </c>
      <c r="Z82" s="79" t="s">
        <v>2184</v>
      </c>
      <c r="AA82" s="79" t="s">
        <v>2185</v>
      </c>
      <c r="AD82">
        <v>0</v>
      </c>
      <c r="AE82" t="s">
        <v>2184</v>
      </c>
      <c r="AF82" t="s">
        <v>2373</v>
      </c>
      <c r="AG82" t="s">
        <v>2374</v>
      </c>
    </row>
    <row r="83" ht="22.5" spans="1:33">
      <c r="A83" s="8">
        <v>76</v>
      </c>
      <c r="B83" s="9" t="str">
        <f>VLOOKUP(D83:D224,Sheet2!C:D,2,0)</f>
        <v>31014650178090309</v>
      </c>
      <c r="C83" s="10" t="s">
        <v>52</v>
      </c>
      <c r="D83" s="10" t="s">
        <v>1431</v>
      </c>
      <c r="E83" s="12" t="s">
        <v>53</v>
      </c>
      <c r="F83" s="13">
        <v>50000</v>
      </c>
      <c r="G83" s="20" t="s">
        <v>1435</v>
      </c>
      <c r="H83" s="20" t="s">
        <v>2434</v>
      </c>
      <c r="I83" s="20" t="s">
        <v>2381</v>
      </c>
      <c r="J83" s="56">
        <v>561.88</v>
      </c>
      <c r="K83" s="59">
        <v>120.83</v>
      </c>
      <c r="L83" s="59"/>
      <c r="M83" s="59"/>
      <c r="N83" s="59">
        <f t="shared" si="20"/>
        <v>441.05</v>
      </c>
      <c r="O83" s="10" t="s">
        <v>52</v>
      </c>
      <c r="P83" s="168" t="s">
        <v>2288</v>
      </c>
      <c r="Q83" s="107" t="s">
        <v>1434</v>
      </c>
      <c r="R83" s="108"/>
      <c r="S83" t="str">
        <f>VLOOKUP(D83:D224,Sheet2!C78:E447,3,FALSE)</f>
        <v>4.35</v>
      </c>
      <c r="T83">
        <f t="shared" si="21"/>
        <v>6.04166666666667</v>
      </c>
      <c r="U83">
        <v>93</v>
      </c>
      <c r="V83">
        <f t="shared" si="22"/>
        <v>561.875</v>
      </c>
      <c r="W83">
        <f t="shared" si="23"/>
        <v>561.88</v>
      </c>
      <c r="Z83" s="79" t="s">
        <v>2184</v>
      </c>
      <c r="AA83" s="79" t="s">
        <v>2185</v>
      </c>
      <c r="AD83">
        <v>0</v>
      </c>
      <c r="AE83" t="s">
        <v>2184</v>
      </c>
      <c r="AF83" t="s">
        <v>2373</v>
      </c>
      <c r="AG83" t="s">
        <v>2374</v>
      </c>
    </row>
    <row r="84" ht="22.5" spans="1:33">
      <c r="A84" s="8">
        <v>77</v>
      </c>
      <c r="B84" s="9" t="str">
        <f>VLOOKUP(D84:D225,Sheet2!C:D,2,0)</f>
        <v>31014650179266885</v>
      </c>
      <c r="C84" s="10" t="s">
        <v>1444</v>
      </c>
      <c r="D84" s="10" t="s">
        <v>1445</v>
      </c>
      <c r="E84" s="12" t="s">
        <v>53</v>
      </c>
      <c r="F84" s="13">
        <v>50000</v>
      </c>
      <c r="G84" s="20" t="s">
        <v>1449</v>
      </c>
      <c r="H84" s="20" t="s">
        <v>2435</v>
      </c>
      <c r="I84" s="20" t="s">
        <v>2381</v>
      </c>
      <c r="J84" s="56">
        <v>561.88</v>
      </c>
      <c r="K84" s="59">
        <v>501.46</v>
      </c>
      <c r="L84" s="59">
        <v>60.42</v>
      </c>
      <c r="M84" s="59"/>
      <c r="N84" s="59">
        <f t="shared" si="20"/>
        <v>0</v>
      </c>
      <c r="O84" s="10" t="s">
        <v>1444</v>
      </c>
      <c r="P84" s="71" t="s">
        <v>2289</v>
      </c>
      <c r="Q84" s="107" t="s">
        <v>1448</v>
      </c>
      <c r="R84" s="108"/>
      <c r="S84" t="str">
        <f>VLOOKUP(D84:D225,Sheet2!C79:E448,3,FALSE)</f>
        <v>4.35</v>
      </c>
      <c r="T84">
        <f t="shared" si="21"/>
        <v>6.04166666666667</v>
      </c>
      <c r="U84">
        <v>93</v>
      </c>
      <c r="V84">
        <f t="shared" si="22"/>
        <v>561.875</v>
      </c>
      <c r="W84">
        <f t="shared" si="23"/>
        <v>561.88</v>
      </c>
      <c r="Z84" s="79" t="s">
        <v>2184</v>
      </c>
      <c r="AA84" s="79" t="s">
        <v>2185</v>
      </c>
      <c r="AD84">
        <v>0</v>
      </c>
      <c r="AE84" t="s">
        <v>2184</v>
      </c>
      <c r="AF84" t="s">
        <v>2373</v>
      </c>
      <c r="AG84" t="s">
        <v>2374</v>
      </c>
    </row>
    <row r="85" ht="22.5" spans="1:33">
      <c r="A85" s="8">
        <v>78</v>
      </c>
      <c r="B85" s="9" t="str">
        <f>VLOOKUP(D85:D226,Sheet2!C:D,2,0)</f>
        <v>31014650182289456</v>
      </c>
      <c r="C85" s="10" t="s">
        <v>48</v>
      </c>
      <c r="D85" s="10" t="s">
        <v>1498</v>
      </c>
      <c r="E85" s="12" t="s">
        <v>53</v>
      </c>
      <c r="F85" s="13">
        <v>50000</v>
      </c>
      <c r="G85" s="20" t="s">
        <v>1496</v>
      </c>
      <c r="H85" s="20" t="s">
        <v>2436</v>
      </c>
      <c r="I85" s="20" t="s">
        <v>2381</v>
      </c>
      <c r="J85" s="56">
        <v>561.88</v>
      </c>
      <c r="K85" s="59">
        <v>90.63</v>
      </c>
      <c r="L85" s="59"/>
      <c r="M85" s="59"/>
      <c r="N85" s="59">
        <f t="shared" si="20"/>
        <v>471.25</v>
      </c>
      <c r="O85" s="10" t="s">
        <v>48</v>
      </c>
      <c r="P85" s="170" t="s">
        <v>2290</v>
      </c>
      <c r="Q85" s="107" t="s">
        <v>1499</v>
      </c>
      <c r="R85" s="108"/>
      <c r="S85" t="str">
        <f>VLOOKUP(D85:D226,Sheet2!C80:E449,3,FALSE)</f>
        <v>4.35</v>
      </c>
      <c r="T85">
        <f t="shared" si="21"/>
        <v>6.04166666666667</v>
      </c>
      <c r="U85">
        <v>93</v>
      </c>
      <c r="V85">
        <f t="shared" si="22"/>
        <v>561.875</v>
      </c>
      <c r="W85">
        <f t="shared" si="23"/>
        <v>561.88</v>
      </c>
      <c r="Z85" s="79" t="s">
        <v>2184</v>
      </c>
      <c r="AA85" s="79" t="s">
        <v>2185</v>
      </c>
      <c r="AD85">
        <v>0</v>
      </c>
      <c r="AE85" t="s">
        <v>2184</v>
      </c>
      <c r="AF85" t="s">
        <v>2373</v>
      </c>
      <c r="AG85" t="s">
        <v>2374</v>
      </c>
    </row>
    <row r="86" ht="22.5" spans="1:33">
      <c r="A86" s="8">
        <v>79</v>
      </c>
      <c r="B86" s="9" t="str">
        <f>VLOOKUP(D86:D227,Sheet2!C:D,2,0)</f>
        <v>31014650182315669</v>
      </c>
      <c r="C86" s="10" t="s">
        <v>1489</v>
      </c>
      <c r="D86" s="165" t="s">
        <v>1490</v>
      </c>
      <c r="E86" s="12" t="s">
        <v>53</v>
      </c>
      <c r="F86" s="13">
        <v>50000</v>
      </c>
      <c r="G86" s="20" t="s">
        <v>1496</v>
      </c>
      <c r="H86" s="20" t="s">
        <v>2436</v>
      </c>
      <c r="I86" s="20" t="s">
        <v>2381</v>
      </c>
      <c r="J86" s="56">
        <v>561.88</v>
      </c>
      <c r="K86" s="59">
        <v>422.64</v>
      </c>
      <c r="L86" s="59">
        <v>90.63</v>
      </c>
      <c r="M86" s="59"/>
      <c r="N86" s="59">
        <f t="shared" si="20"/>
        <v>48.61</v>
      </c>
      <c r="O86" s="10" t="s">
        <v>1489</v>
      </c>
      <c r="P86" s="170" t="s">
        <v>2291</v>
      </c>
      <c r="Q86" s="107" t="s">
        <v>1495</v>
      </c>
      <c r="R86" s="108"/>
      <c r="S86" t="str">
        <f>VLOOKUP(D86:D227,Sheet2!C81:E450,3,FALSE)</f>
        <v>4.35</v>
      </c>
      <c r="T86">
        <f t="shared" si="21"/>
        <v>6.04166666666667</v>
      </c>
      <c r="U86">
        <v>93</v>
      </c>
      <c r="V86">
        <f t="shared" si="22"/>
        <v>561.875</v>
      </c>
      <c r="W86">
        <f t="shared" si="23"/>
        <v>561.88</v>
      </c>
      <c r="Z86" s="79" t="s">
        <v>2184</v>
      </c>
      <c r="AA86" s="79" t="s">
        <v>2185</v>
      </c>
      <c r="AD86">
        <v>0</v>
      </c>
      <c r="AE86" t="s">
        <v>2184</v>
      </c>
      <c r="AF86" t="s">
        <v>2373</v>
      </c>
      <c r="AG86" t="s">
        <v>2374</v>
      </c>
    </row>
    <row r="87" ht="22.5" spans="1:34">
      <c r="A87" s="8">
        <v>80</v>
      </c>
      <c r="B87" s="29" t="str">
        <f>VLOOKUP(D87:D228,Sheet2!C:D,2,0)</f>
        <v>31014650356580325</v>
      </c>
      <c r="C87" s="30" t="s">
        <v>2043</v>
      </c>
      <c r="D87" s="31" t="s">
        <v>2044</v>
      </c>
      <c r="E87" s="81" t="s">
        <v>53</v>
      </c>
      <c r="F87" s="32">
        <v>50000</v>
      </c>
      <c r="G87" s="33" t="s">
        <v>2015</v>
      </c>
      <c r="H87" s="34" t="s">
        <v>2016</v>
      </c>
      <c r="I87" s="32" t="s">
        <v>2381</v>
      </c>
      <c r="J87" s="67">
        <v>344.44</v>
      </c>
      <c r="K87" s="68"/>
      <c r="L87" s="68"/>
      <c r="M87" s="68"/>
      <c r="N87" s="68">
        <v>0</v>
      </c>
      <c r="O87" s="30" t="s">
        <v>2043</v>
      </c>
      <c r="P87" s="110"/>
      <c r="Q87" s="111"/>
      <c r="R87" s="112"/>
      <c r="S87" s="79" t="str">
        <f>VLOOKUP(D87:D228,Sheet2!C82:E451,3,FALSE)</f>
        <v>4</v>
      </c>
      <c r="T87" s="79">
        <f t="shared" si="21"/>
        <v>5.55555555555556</v>
      </c>
      <c r="U87" s="79">
        <v>93</v>
      </c>
      <c r="V87" s="79">
        <f t="shared" si="22"/>
        <v>516.666666666667</v>
      </c>
      <c r="W87" s="79">
        <f t="shared" si="23"/>
        <v>516.67</v>
      </c>
      <c r="X87" s="79">
        <f>I87-G87</f>
        <v>62</v>
      </c>
      <c r="Y87" s="79">
        <f>T87*X87</f>
        <v>344.444444444444</v>
      </c>
      <c r="Z87" s="79" t="s">
        <v>2184</v>
      </c>
      <c r="AA87" s="79" t="s">
        <v>2185</v>
      </c>
      <c r="AB87" s="79">
        <f>ROUND(Y87:Y204,2)</f>
        <v>344.44</v>
      </c>
      <c r="AC87" s="79">
        <f>J87-AB87</f>
        <v>0</v>
      </c>
      <c r="AD87" s="79">
        <f>U87-X87</f>
        <v>31</v>
      </c>
      <c r="AE87" t="s">
        <v>2392</v>
      </c>
      <c r="AF87" t="s">
        <v>2393</v>
      </c>
      <c r="AG87" t="s">
        <v>2394</v>
      </c>
      <c r="AH87">
        <v>94.44</v>
      </c>
    </row>
    <row r="88" ht="22.5" spans="1:34">
      <c r="A88" s="8">
        <v>81</v>
      </c>
      <c r="B88" s="29" t="str">
        <f>VLOOKUP(D88:D229,Sheet2!C:D,2,0)</f>
        <v>31014650356580926</v>
      </c>
      <c r="C88" s="30" t="s">
        <v>2030</v>
      </c>
      <c r="D88" s="31" t="s">
        <v>2031</v>
      </c>
      <c r="E88" s="81" t="s">
        <v>53</v>
      </c>
      <c r="F88" s="32">
        <v>50000</v>
      </c>
      <c r="G88" s="33" t="s">
        <v>2015</v>
      </c>
      <c r="H88" s="34" t="s">
        <v>2016</v>
      </c>
      <c r="I88" s="32" t="s">
        <v>2381</v>
      </c>
      <c r="J88" s="67">
        <v>344.44</v>
      </c>
      <c r="K88" s="68"/>
      <c r="L88" s="68"/>
      <c r="M88" s="68"/>
      <c r="N88" s="68">
        <v>0</v>
      </c>
      <c r="O88" s="30" t="s">
        <v>2030</v>
      </c>
      <c r="P88" s="110"/>
      <c r="Q88" s="111"/>
      <c r="R88" s="112"/>
      <c r="S88" s="79" t="str">
        <f>VLOOKUP(D88:D229,Sheet2!C83:E452,3,FALSE)</f>
        <v>4</v>
      </c>
      <c r="T88" s="79">
        <f t="shared" si="21"/>
        <v>5.55555555555556</v>
      </c>
      <c r="U88" s="79">
        <v>93</v>
      </c>
      <c r="V88" s="79">
        <f t="shared" si="22"/>
        <v>516.666666666667</v>
      </c>
      <c r="W88" s="79">
        <f t="shared" si="23"/>
        <v>516.67</v>
      </c>
      <c r="X88" s="79">
        <f>I88-G88</f>
        <v>62</v>
      </c>
      <c r="Y88" s="79">
        <f>T88*X88</f>
        <v>344.444444444444</v>
      </c>
      <c r="Z88" s="79" t="s">
        <v>2184</v>
      </c>
      <c r="AA88" s="79" t="s">
        <v>2185</v>
      </c>
      <c r="AB88" s="79">
        <f>ROUND(Y88:Y205,2)</f>
        <v>344.44</v>
      </c>
      <c r="AC88" s="79">
        <f>J88-AB88</f>
        <v>0</v>
      </c>
      <c r="AD88" s="79">
        <f>U88-X88</f>
        <v>31</v>
      </c>
      <c r="AE88" t="s">
        <v>2392</v>
      </c>
      <c r="AF88" t="s">
        <v>2393</v>
      </c>
      <c r="AG88" t="s">
        <v>2394</v>
      </c>
      <c r="AH88">
        <v>51.94</v>
      </c>
    </row>
    <row r="89" spans="1:30">
      <c r="A89" s="8"/>
      <c r="B89" s="29"/>
      <c r="C89" s="30"/>
      <c r="D89" s="31"/>
      <c r="E89" s="31"/>
      <c r="F89" s="32"/>
      <c r="G89" s="33"/>
      <c r="H89" s="34"/>
      <c r="I89" s="32"/>
      <c r="J89" s="67">
        <f>SUM(J80:J88)</f>
        <v>4423</v>
      </c>
      <c r="K89" s="68"/>
      <c r="L89" s="68"/>
      <c r="M89" s="68"/>
      <c r="N89" s="68"/>
      <c r="O89" s="30"/>
      <c r="P89" s="110"/>
      <c r="Q89" s="111"/>
      <c r="R89" s="112"/>
      <c r="S89" s="79"/>
      <c r="T89" s="79"/>
      <c r="U89" s="79"/>
      <c r="V89" s="79"/>
      <c r="W89" s="79"/>
      <c r="X89" s="79"/>
      <c r="Y89" s="79"/>
      <c r="Z89" s="79"/>
      <c r="AA89" s="79"/>
      <c r="AB89" s="79"/>
      <c r="AC89" s="79"/>
      <c r="AD89" s="79"/>
    </row>
    <row r="90" ht="22.5" spans="1:33">
      <c r="A90" s="8">
        <v>82</v>
      </c>
      <c r="B90" s="9" t="str">
        <f>VLOOKUP(D90:D230,Sheet2!C:D,2,0)</f>
        <v>31014650115681035</v>
      </c>
      <c r="C90" s="16" t="s">
        <v>251</v>
      </c>
      <c r="D90" s="16" t="s">
        <v>252</v>
      </c>
      <c r="E90" s="18" t="s">
        <v>1983</v>
      </c>
      <c r="F90" s="19">
        <v>0</v>
      </c>
      <c r="G90" s="20" t="s">
        <v>184</v>
      </c>
      <c r="H90" s="20" t="s">
        <v>2376</v>
      </c>
      <c r="I90" s="14" t="s">
        <v>2377</v>
      </c>
      <c r="J90" s="60">
        <v>362.84</v>
      </c>
      <c r="K90" s="61">
        <v>0</v>
      </c>
      <c r="L90" s="61"/>
      <c r="M90" s="61"/>
      <c r="N90" s="59">
        <f t="shared" ref="N90:N101" si="24">J90-K90-L90-M90</f>
        <v>362.84</v>
      </c>
      <c r="O90" s="16" t="s">
        <v>251</v>
      </c>
      <c r="P90" s="168" t="s">
        <v>2294</v>
      </c>
      <c r="Q90" s="113" t="s">
        <v>255</v>
      </c>
      <c r="R90" s="108" t="s">
        <v>2295</v>
      </c>
      <c r="S90" t="e">
        <f>VLOOKUP(D90:D230,Sheet2!C84:E453,3,FALSE)</f>
        <v>#N/A</v>
      </c>
      <c r="T90" t="e">
        <f t="shared" ref="T90:T103" si="25">F90*S90/100/12/30</f>
        <v>#N/A</v>
      </c>
      <c r="U90">
        <v>93</v>
      </c>
      <c r="V90" t="e">
        <f t="shared" ref="V90:V103" si="26">T90*U90</f>
        <v>#N/A</v>
      </c>
      <c r="W90" t="e">
        <f t="shared" ref="W90:W103" si="27">ROUND(V90:V230,2)</f>
        <v>#N/A</v>
      </c>
      <c r="Z90" s="79" t="s">
        <v>2184</v>
      </c>
      <c r="AA90" s="79" t="s">
        <v>2185</v>
      </c>
      <c r="AD90">
        <v>0</v>
      </c>
      <c r="AE90" t="s">
        <v>2184</v>
      </c>
      <c r="AF90" t="s">
        <v>2373</v>
      </c>
      <c r="AG90" t="s">
        <v>2374</v>
      </c>
    </row>
    <row r="91" ht="22.5" spans="1:33">
      <c r="A91" s="8">
        <v>83</v>
      </c>
      <c r="B91" s="9" t="str">
        <f>VLOOKUP(D91:D231,Sheet2!C:D,2,0)</f>
        <v>31014650115694747</v>
      </c>
      <c r="C91" s="16" t="s">
        <v>279</v>
      </c>
      <c r="D91" s="16" t="s">
        <v>280</v>
      </c>
      <c r="E91" s="18" t="s">
        <v>1983</v>
      </c>
      <c r="F91" s="19">
        <v>0</v>
      </c>
      <c r="G91" s="20" t="s">
        <v>184</v>
      </c>
      <c r="H91" s="20" t="s">
        <v>2376</v>
      </c>
      <c r="I91" s="14" t="s">
        <v>2377</v>
      </c>
      <c r="J91" s="60">
        <v>362.84</v>
      </c>
      <c r="K91" s="61">
        <v>0</v>
      </c>
      <c r="L91" s="61"/>
      <c r="M91" s="61"/>
      <c r="N91" s="59">
        <f t="shared" si="24"/>
        <v>362.84</v>
      </c>
      <c r="O91" s="16" t="s">
        <v>279</v>
      </c>
      <c r="P91" s="168" t="s">
        <v>2296</v>
      </c>
      <c r="Q91" s="113" t="s">
        <v>283</v>
      </c>
      <c r="R91" s="108"/>
      <c r="S91" t="e">
        <f>VLOOKUP(D91:D231,Sheet2!C85:E454,3,FALSE)</f>
        <v>#N/A</v>
      </c>
      <c r="T91" t="e">
        <f t="shared" si="25"/>
        <v>#N/A</v>
      </c>
      <c r="U91">
        <v>93</v>
      </c>
      <c r="V91" t="e">
        <f t="shared" si="26"/>
        <v>#N/A</v>
      </c>
      <c r="W91" t="e">
        <f t="shared" si="27"/>
        <v>#N/A</v>
      </c>
      <c r="Z91" s="79" t="s">
        <v>2184</v>
      </c>
      <c r="AA91" s="79" t="s">
        <v>2185</v>
      </c>
      <c r="AD91">
        <v>0</v>
      </c>
      <c r="AE91" t="s">
        <v>2184</v>
      </c>
      <c r="AF91" t="s">
        <v>2373</v>
      </c>
      <c r="AG91" t="s">
        <v>2374</v>
      </c>
    </row>
    <row r="92" ht="22.5" spans="1:33">
      <c r="A92" s="8">
        <v>84</v>
      </c>
      <c r="B92" s="9" t="str">
        <f>VLOOKUP(D92:D232,Sheet2!C:D,2,0)</f>
        <v>31014650062891378</v>
      </c>
      <c r="C92" s="16" t="s">
        <v>516</v>
      </c>
      <c r="D92" s="167" t="s">
        <v>517</v>
      </c>
      <c r="E92" s="18" t="s">
        <v>61</v>
      </c>
      <c r="F92" s="19">
        <v>0</v>
      </c>
      <c r="G92" s="20" t="s">
        <v>519</v>
      </c>
      <c r="H92" s="20" t="s">
        <v>2437</v>
      </c>
      <c r="I92" s="20" t="s">
        <v>2438</v>
      </c>
      <c r="J92" s="60">
        <v>410.84</v>
      </c>
      <c r="K92" s="61">
        <v>0</v>
      </c>
      <c r="L92" s="61"/>
      <c r="M92" s="61"/>
      <c r="N92" s="59">
        <f t="shared" si="24"/>
        <v>410.84</v>
      </c>
      <c r="O92" s="16" t="s">
        <v>516</v>
      </c>
      <c r="P92" s="168" t="s">
        <v>2298</v>
      </c>
      <c r="Q92" s="113" t="s">
        <v>523</v>
      </c>
      <c r="R92" s="108"/>
      <c r="S92">
        <v>4.35</v>
      </c>
      <c r="T92">
        <f t="shared" si="25"/>
        <v>0</v>
      </c>
      <c r="U92">
        <v>68</v>
      </c>
      <c r="V92">
        <f t="shared" si="26"/>
        <v>0</v>
      </c>
      <c r="W92">
        <f t="shared" si="27"/>
        <v>0</v>
      </c>
      <c r="Z92" s="79" t="s">
        <v>2184</v>
      </c>
      <c r="AA92" s="79" t="s">
        <v>2185</v>
      </c>
      <c r="AD92">
        <v>0</v>
      </c>
      <c r="AE92" t="s">
        <v>2184</v>
      </c>
      <c r="AF92" t="s">
        <v>2373</v>
      </c>
      <c r="AG92" t="s">
        <v>2374</v>
      </c>
    </row>
    <row r="93" ht="22.5" spans="1:33">
      <c r="A93" s="8">
        <v>85</v>
      </c>
      <c r="B93" s="9" t="str">
        <f>VLOOKUP(D93:D233,Sheet2!C:D,2,0)</f>
        <v>31014650115741596</v>
      </c>
      <c r="C93" s="16" t="s">
        <v>192</v>
      </c>
      <c r="D93" s="16" t="s">
        <v>193</v>
      </c>
      <c r="E93" s="18" t="s">
        <v>61</v>
      </c>
      <c r="F93" s="19">
        <v>0</v>
      </c>
      <c r="G93" s="20" t="s">
        <v>184</v>
      </c>
      <c r="H93" s="20" t="s">
        <v>2376</v>
      </c>
      <c r="I93" s="14" t="s">
        <v>2377</v>
      </c>
      <c r="J93" s="60">
        <v>362.84</v>
      </c>
      <c r="K93" s="61">
        <v>0</v>
      </c>
      <c r="L93" s="61"/>
      <c r="M93" s="61"/>
      <c r="N93" s="59">
        <f t="shared" si="24"/>
        <v>362.84</v>
      </c>
      <c r="O93" s="16" t="s">
        <v>192</v>
      </c>
      <c r="P93" s="168" t="s">
        <v>2300</v>
      </c>
      <c r="Q93" s="113" t="s">
        <v>196</v>
      </c>
      <c r="R93" s="108"/>
      <c r="S93" t="e">
        <f>VLOOKUP(D93:D233,Sheet2!C87:E456,3,FALSE)</f>
        <v>#N/A</v>
      </c>
      <c r="T93" t="e">
        <f t="shared" si="25"/>
        <v>#N/A</v>
      </c>
      <c r="U93">
        <v>93</v>
      </c>
      <c r="V93" t="e">
        <f t="shared" si="26"/>
        <v>#N/A</v>
      </c>
      <c r="W93" t="e">
        <f t="shared" si="27"/>
        <v>#N/A</v>
      </c>
      <c r="Z93" s="79" t="s">
        <v>2184</v>
      </c>
      <c r="AA93" s="79" t="s">
        <v>2185</v>
      </c>
      <c r="AD93">
        <v>0</v>
      </c>
      <c r="AE93" t="s">
        <v>2184</v>
      </c>
      <c r="AF93" t="s">
        <v>2373</v>
      </c>
      <c r="AG93" t="s">
        <v>2374</v>
      </c>
    </row>
    <row r="94" ht="22.5" spans="1:33">
      <c r="A94" s="8">
        <v>86</v>
      </c>
      <c r="B94" s="9" t="str">
        <f>VLOOKUP(D94:D234,Sheet2!C:D,2,0)</f>
        <v>31014650115725697</v>
      </c>
      <c r="C94" s="16" t="s">
        <v>460</v>
      </c>
      <c r="D94" s="16" t="s">
        <v>461</v>
      </c>
      <c r="E94" s="18" t="s">
        <v>61</v>
      </c>
      <c r="F94" s="19">
        <v>0</v>
      </c>
      <c r="G94" s="20" t="s">
        <v>184</v>
      </c>
      <c r="H94" s="20" t="s">
        <v>2378</v>
      </c>
      <c r="I94" s="14" t="s">
        <v>2377</v>
      </c>
      <c r="J94" s="60">
        <v>362.84</v>
      </c>
      <c r="K94" s="61">
        <v>0</v>
      </c>
      <c r="L94" s="61"/>
      <c r="M94" s="61"/>
      <c r="N94" s="59">
        <f t="shared" si="24"/>
        <v>362.84</v>
      </c>
      <c r="O94" s="16" t="s">
        <v>460</v>
      </c>
      <c r="P94" s="168" t="s">
        <v>2302</v>
      </c>
      <c r="Q94" s="113" t="s">
        <v>464</v>
      </c>
      <c r="R94" s="108"/>
      <c r="S94" t="e">
        <f>VLOOKUP(D94:D234,Sheet2!C88:E457,3,FALSE)</f>
        <v>#N/A</v>
      </c>
      <c r="T94" t="e">
        <f t="shared" si="25"/>
        <v>#N/A</v>
      </c>
      <c r="U94">
        <v>93</v>
      </c>
      <c r="V94" t="e">
        <f t="shared" si="26"/>
        <v>#N/A</v>
      </c>
      <c r="W94" t="e">
        <f t="shared" si="27"/>
        <v>#N/A</v>
      </c>
      <c r="Z94" s="79" t="s">
        <v>2184</v>
      </c>
      <c r="AA94" s="79" t="s">
        <v>2185</v>
      </c>
      <c r="AD94">
        <v>0</v>
      </c>
      <c r="AE94" t="s">
        <v>2184</v>
      </c>
      <c r="AF94" t="s">
        <v>2373</v>
      </c>
      <c r="AG94" t="s">
        <v>2374</v>
      </c>
    </row>
    <row r="95" ht="22.5" spans="1:33">
      <c r="A95" s="8">
        <v>87</v>
      </c>
      <c r="B95" s="9" t="str">
        <f>VLOOKUP(D95:D235,Sheet2!C:D,2,0)</f>
        <v>31014650115836502</v>
      </c>
      <c r="C95" s="16" t="s">
        <v>369</v>
      </c>
      <c r="D95" s="16" t="s">
        <v>370</v>
      </c>
      <c r="E95" s="18" t="s">
        <v>61</v>
      </c>
      <c r="F95" s="19">
        <v>0</v>
      </c>
      <c r="G95" s="20" t="s">
        <v>356</v>
      </c>
      <c r="H95" s="20" t="s">
        <v>2378</v>
      </c>
      <c r="I95" s="14" t="s">
        <v>2377</v>
      </c>
      <c r="J95" s="60">
        <v>362.84</v>
      </c>
      <c r="K95" s="61">
        <v>0</v>
      </c>
      <c r="L95" s="61"/>
      <c r="M95" s="61"/>
      <c r="N95" s="59">
        <f t="shared" si="24"/>
        <v>362.84</v>
      </c>
      <c r="O95" s="16" t="s">
        <v>369</v>
      </c>
      <c r="P95" s="168" t="s">
        <v>2304</v>
      </c>
      <c r="Q95" s="113" t="s">
        <v>373</v>
      </c>
      <c r="R95" s="108"/>
      <c r="S95" t="e">
        <f>VLOOKUP(D95:D235,Sheet2!C89:E458,3,FALSE)</f>
        <v>#N/A</v>
      </c>
      <c r="T95" t="e">
        <f t="shared" si="25"/>
        <v>#N/A</v>
      </c>
      <c r="U95">
        <v>93</v>
      </c>
      <c r="V95" t="e">
        <f t="shared" si="26"/>
        <v>#N/A</v>
      </c>
      <c r="W95" t="e">
        <f t="shared" si="27"/>
        <v>#N/A</v>
      </c>
      <c r="Z95" s="79" t="s">
        <v>2184</v>
      </c>
      <c r="AA95" s="79" t="s">
        <v>2185</v>
      </c>
      <c r="AD95">
        <v>0</v>
      </c>
      <c r="AE95" t="s">
        <v>2184</v>
      </c>
      <c r="AF95" t="s">
        <v>2373</v>
      </c>
      <c r="AG95" t="s">
        <v>2374</v>
      </c>
    </row>
    <row r="96" ht="22.5" spans="1:33">
      <c r="A96" s="8">
        <v>88</v>
      </c>
      <c r="B96" s="9" t="str">
        <f>VLOOKUP(D96:D236,Sheet2!C:D,2,0)</f>
        <v>31014650136677125</v>
      </c>
      <c r="C96" s="10" t="s">
        <v>640</v>
      </c>
      <c r="D96" s="10" t="s">
        <v>641</v>
      </c>
      <c r="E96" s="12" t="s">
        <v>61</v>
      </c>
      <c r="F96" s="13">
        <v>50000</v>
      </c>
      <c r="G96" s="20" t="s">
        <v>2439</v>
      </c>
      <c r="H96" s="20" t="s">
        <v>643</v>
      </c>
      <c r="I96" s="20" t="s">
        <v>2381</v>
      </c>
      <c r="J96" s="56">
        <v>561.88</v>
      </c>
      <c r="K96" s="59">
        <v>54.38</v>
      </c>
      <c r="L96" s="59"/>
      <c r="M96" s="59"/>
      <c r="N96" s="59">
        <f t="shared" si="24"/>
        <v>507.5</v>
      </c>
      <c r="O96" s="10" t="s">
        <v>640</v>
      </c>
      <c r="P96" s="71" t="s">
        <v>2306</v>
      </c>
      <c r="Q96" s="113" t="s">
        <v>646</v>
      </c>
      <c r="R96" s="108"/>
      <c r="S96" t="str">
        <f>VLOOKUP(D96:D236,Sheet2!C90:E459,3,FALSE)</f>
        <v>4.35</v>
      </c>
      <c r="T96">
        <f t="shared" si="25"/>
        <v>6.04166666666667</v>
      </c>
      <c r="U96">
        <v>93</v>
      </c>
      <c r="V96">
        <f t="shared" si="26"/>
        <v>561.875</v>
      </c>
      <c r="W96">
        <f t="shared" si="27"/>
        <v>561.88</v>
      </c>
      <c r="Z96" s="79" t="s">
        <v>2184</v>
      </c>
      <c r="AA96" s="79" t="s">
        <v>2185</v>
      </c>
      <c r="AD96">
        <v>0</v>
      </c>
      <c r="AE96" t="s">
        <v>2184</v>
      </c>
      <c r="AF96" t="s">
        <v>2373</v>
      </c>
      <c r="AG96" t="s">
        <v>2374</v>
      </c>
    </row>
    <row r="97" ht="22.5" spans="1:33">
      <c r="A97" s="8">
        <v>89</v>
      </c>
      <c r="B97" s="9" t="str">
        <f>VLOOKUP(D97:D237,Sheet2!C:D,2,0)</f>
        <v>31014650167172173</v>
      </c>
      <c r="C97" s="10" t="s">
        <v>1165</v>
      </c>
      <c r="D97" s="10" t="s">
        <v>1166</v>
      </c>
      <c r="E97" s="12" t="s">
        <v>1983</v>
      </c>
      <c r="F97" s="13">
        <v>50000</v>
      </c>
      <c r="G97" s="20" t="s">
        <v>1128</v>
      </c>
      <c r="H97" s="20" t="s">
        <v>2384</v>
      </c>
      <c r="I97" s="20" t="s">
        <v>2381</v>
      </c>
      <c r="J97" s="56">
        <v>561.88</v>
      </c>
      <c r="K97" s="59">
        <v>90.63</v>
      </c>
      <c r="L97" s="59"/>
      <c r="M97" s="59"/>
      <c r="N97" s="59">
        <f t="shared" si="24"/>
        <v>471.25</v>
      </c>
      <c r="O97" s="10" t="s">
        <v>1165</v>
      </c>
      <c r="P97" s="170" t="s">
        <v>2307</v>
      </c>
      <c r="Q97" s="113" t="s">
        <v>1167</v>
      </c>
      <c r="R97" s="108"/>
      <c r="S97" t="str">
        <f>VLOOKUP(D97:D237,Sheet2!C91:E460,3,FALSE)</f>
        <v>4.35</v>
      </c>
      <c r="T97">
        <f t="shared" si="25"/>
        <v>6.04166666666667</v>
      </c>
      <c r="U97">
        <v>93</v>
      </c>
      <c r="V97">
        <f t="shared" si="26"/>
        <v>561.875</v>
      </c>
      <c r="W97">
        <f t="shared" si="27"/>
        <v>561.88</v>
      </c>
      <c r="Z97" s="79" t="s">
        <v>2184</v>
      </c>
      <c r="AA97" s="79" t="s">
        <v>2185</v>
      </c>
      <c r="AD97">
        <v>0</v>
      </c>
      <c r="AE97" t="s">
        <v>2184</v>
      </c>
      <c r="AF97" t="s">
        <v>2373</v>
      </c>
      <c r="AG97" t="s">
        <v>2374</v>
      </c>
    </row>
    <row r="98" ht="22.5" spans="1:33">
      <c r="A98" s="8">
        <v>90</v>
      </c>
      <c r="B98" s="9" t="str">
        <f>VLOOKUP(D98:D238,Sheet2!C:D,2,0)</f>
        <v>31014650164040456</v>
      </c>
      <c r="C98" s="10" t="s">
        <v>1038</v>
      </c>
      <c r="D98" s="10" t="s">
        <v>1039</v>
      </c>
      <c r="E98" s="12" t="s">
        <v>61</v>
      </c>
      <c r="F98" s="13">
        <v>50000</v>
      </c>
      <c r="G98" s="20" t="s">
        <v>2382</v>
      </c>
      <c r="H98" s="20" t="s">
        <v>2383</v>
      </c>
      <c r="I98" s="20" t="s">
        <v>2381</v>
      </c>
      <c r="J98" s="56">
        <v>561.88</v>
      </c>
      <c r="K98" s="59">
        <v>90.63</v>
      </c>
      <c r="L98" s="59"/>
      <c r="M98" s="59"/>
      <c r="N98" s="59">
        <f t="shared" si="24"/>
        <v>471.25</v>
      </c>
      <c r="O98" s="10" t="s">
        <v>1038</v>
      </c>
      <c r="P98" s="71" t="s">
        <v>2308</v>
      </c>
      <c r="Q98" s="113" t="s">
        <v>1041</v>
      </c>
      <c r="R98" s="108"/>
      <c r="S98" t="str">
        <f>VLOOKUP(D98:D238,Sheet2!C92:E461,3,FALSE)</f>
        <v>4.35</v>
      </c>
      <c r="T98">
        <f t="shared" si="25"/>
        <v>6.04166666666667</v>
      </c>
      <c r="U98">
        <v>93</v>
      </c>
      <c r="V98">
        <f t="shared" si="26"/>
        <v>561.875</v>
      </c>
      <c r="W98">
        <f t="shared" si="27"/>
        <v>561.88</v>
      </c>
      <c r="Z98" s="79" t="s">
        <v>2184</v>
      </c>
      <c r="AA98" s="79" t="s">
        <v>2185</v>
      </c>
      <c r="AD98">
        <v>0</v>
      </c>
      <c r="AE98" t="s">
        <v>2184</v>
      </c>
      <c r="AF98" t="s">
        <v>2373</v>
      </c>
      <c r="AG98" t="s">
        <v>2374</v>
      </c>
    </row>
    <row r="99" ht="22.5" spans="1:33">
      <c r="A99" s="8">
        <v>91</v>
      </c>
      <c r="B99" s="9" t="str">
        <f>VLOOKUP(D99:D239,Sheet2!C:D,2,0)</f>
        <v>31014650167165280</v>
      </c>
      <c r="C99" s="10" t="s">
        <v>1174</v>
      </c>
      <c r="D99" s="10" t="s">
        <v>1175</v>
      </c>
      <c r="E99" s="12" t="s">
        <v>61</v>
      </c>
      <c r="F99" s="13">
        <v>50000</v>
      </c>
      <c r="G99" s="20" t="s">
        <v>1128</v>
      </c>
      <c r="H99" s="20" t="s">
        <v>2384</v>
      </c>
      <c r="I99" s="20" t="s">
        <v>2381</v>
      </c>
      <c r="J99" s="56">
        <v>561.88</v>
      </c>
      <c r="K99" s="59">
        <v>90.63</v>
      </c>
      <c r="L99" s="59"/>
      <c r="M99" s="59"/>
      <c r="N99" s="59">
        <f t="shared" si="24"/>
        <v>471.25</v>
      </c>
      <c r="O99" s="10" t="s">
        <v>1174</v>
      </c>
      <c r="P99" s="170" t="s">
        <v>2309</v>
      </c>
      <c r="Q99" s="113" t="s">
        <v>1176</v>
      </c>
      <c r="R99" s="108"/>
      <c r="S99" t="str">
        <f>VLOOKUP(D99:D239,Sheet2!C93:E462,3,FALSE)</f>
        <v>4.35</v>
      </c>
      <c r="T99">
        <f t="shared" si="25"/>
        <v>6.04166666666667</v>
      </c>
      <c r="U99">
        <v>93</v>
      </c>
      <c r="V99">
        <f t="shared" si="26"/>
        <v>561.875</v>
      </c>
      <c r="W99">
        <f t="shared" si="27"/>
        <v>561.88</v>
      </c>
      <c r="Z99" s="79" t="s">
        <v>2184</v>
      </c>
      <c r="AA99" s="79" t="s">
        <v>2185</v>
      </c>
      <c r="AD99">
        <v>0</v>
      </c>
      <c r="AE99" t="s">
        <v>2184</v>
      </c>
      <c r="AF99" t="s">
        <v>2373</v>
      </c>
      <c r="AG99" t="s">
        <v>2374</v>
      </c>
    </row>
    <row r="100" ht="22.5" spans="1:33">
      <c r="A100" s="8">
        <v>92</v>
      </c>
      <c r="B100" s="9" t="str">
        <f>VLOOKUP(D100:D240,Sheet2!C:D,2,0)</f>
        <v>31014650179164544</v>
      </c>
      <c r="C100" s="10" t="s">
        <v>60</v>
      </c>
      <c r="D100" s="10" t="s">
        <v>1451</v>
      </c>
      <c r="E100" s="12" t="s">
        <v>61</v>
      </c>
      <c r="F100" s="13">
        <v>50000</v>
      </c>
      <c r="G100" s="20" t="s">
        <v>1449</v>
      </c>
      <c r="H100" s="20" t="s">
        <v>2435</v>
      </c>
      <c r="I100" s="20" t="s">
        <v>2381</v>
      </c>
      <c r="J100" s="56">
        <v>561.88</v>
      </c>
      <c r="K100" s="59">
        <v>477.29</v>
      </c>
      <c r="L100" s="59">
        <v>84.58</v>
      </c>
      <c r="M100" s="59"/>
      <c r="N100" s="59">
        <f t="shared" si="24"/>
        <v>0.00999999999997669</v>
      </c>
      <c r="O100" s="10" t="s">
        <v>60</v>
      </c>
      <c r="P100" s="170" t="s">
        <v>2310</v>
      </c>
      <c r="Q100" s="113" t="s">
        <v>1453</v>
      </c>
      <c r="R100" s="108"/>
      <c r="S100" t="str">
        <f>VLOOKUP(D100:D240,Sheet2!C94:E463,3,FALSE)</f>
        <v>4.35</v>
      </c>
      <c r="T100">
        <f t="shared" si="25"/>
        <v>6.04166666666667</v>
      </c>
      <c r="U100">
        <v>93</v>
      </c>
      <c r="V100">
        <f t="shared" si="26"/>
        <v>561.875</v>
      </c>
      <c r="W100">
        <f t="shared" si="27"/>
        <v>561.88</v>
      </c>
      <c r="Z100" s="79" t="s">
        <v>2184</v>
      </c>
      <c r="AA100" s="79" t="s">
        <v>2185</v>
      </c>
      <c r="AD100">
        <v>0</v>
      </c>
      <c r="AE100" t="s">
        <v>2184</v>
      </c>
      <c r="AF100" t="s">
        <v>2373</v>
      </c>
      <c r="AG100" t="s">
        <v>2374</v>
      </c>
    </row>
    <row r="101" ht="22.5" spans="1:33">
      <c r="A101" s="8">
        <v>93</v>
      </c>
      <c r="B101" s="9" t="str">
        <f>VLOOKUP(D101:D241,Sheet2!C:D,2,0)</f>
        <v>31014650258144324</v>
      </c>
      <c r="C101" s="43" t="s">
        <v>1580</v>
      </c>
      <c r="D101" s="171" t="s">
        <v>1581</v>
      </c>
      <c r="E101" s="45" t="s">
        <v>1983</v>
      </c>
      <c r="F101" s="95">
        <v>50000</v>
      </c>
      <c r="G101" s="46" t="s">
        <v>1556</v>
      </c>
      <c r="H101" s="46" t="s">
        <v>2391</v>
      </c>
      <c r="I101" s="20" t="s">
        <v>2381</v>
      </c>
      <c r="J101" s="56">
        <v>561.88</v>
      </c>
      <c r="K101" s="59">
        <v>326.25</v>
      </c>
      <c r="L101" s="59">
        <v>235.63</v>
      </c>
      <c r="M101" s="59"/>
      <c r="N101" s="59">
        <f t="shared" si="24"/>
        <v>0</v>
      </c>
      <c r="O101" s="43" t="s">
        <v>1580</v>
      </c>
      <c r="P101" s="114" t="s">
        <v>2311</v>
      </c>
      <c r="Q101" s="115">
        <v>13566731643</v>
      </c>
      <c r="R101" s="108"/>
      <c r="S101" t="str">
        <f>VLOOKUP(D101:D241,Sheet2!C95:E464,3,FALSE)</f>
        <v>4.35</v>
      </c>
      <c r="T101">
        <f t="shared" si="25"/>
        <v>6.04166666666667</v>
      </c>
      <c r="U101">
        <v>93</v>
      </c>
      <c r="V101">
        <f t="shared" si="26"/>
        <v>561.875</v>
      </c>
      <c r="W101">
        <f t="shared" si="27"/>
        <v>561.88</v>
      </c>
      <c r="Z101" s="79" t="s">
        <v>2184</v>
      </c>
      <c r="AA101" s="79" t="s">
        <v>2185</v>
      </c>
      <c r="AD101">
        <v>0</v>
      </c>
      <c r="AE101" t="s">
        <v>2184</v>
      </c>
      <c r="AF101" t="s">
        <v>2373</v>
      </c>
      <c r="AG101" t="s">
        <v>2374</v>
      </c>
    </row>
    <row r="102" ht="22.5" spans="1:34">
      <c r="A102" s="8">
        <v>94</v>
      </c>
      <c r="B102" s="29" t="str">
        <f>VLOOKUP(D102:D242,Sheet2!C:D,2,0)</f>
        <v>31014650356285230</v>
      </c>
      <c r="C102" s="30" t="s">
        <v>1981</v>
      </c>
      <c r="D102" s="31" t="s">
        <v>1982</v>
      </c>
      <c r="E102" s="81" t="s">
        <v>1983</v>
      </c>
      <c r="F102" s="32">
        <v>50000</v>
      </c>
      <c r="G102" s="33" t="s">
        <v>1918</v>
      </c>
      <c r="H102" s="34" t="s">
        <v>1919</v>
      </c>
      <c r="I102" s="32" t="s">
        <v>2381</v>
      </c>
      <c r="J102" s="96">
        <v>350</v>
      </c>
      <c r="K102" s="97"/>
      <c r="L102" s="97"/>
      <c r="M102" s="97"/>
      <c r="N102" s="68">
        <v>0</v>
      </c>
      <c r="O102" s="30" t="s">
        <v>1981</v>
      </c>
      <c r="P102" s="110"/>
      <c r="Q102" s="31" t="s">
        <v>1984</v>
      </c>
      <c r="R102" s="112"/>
      <c r="S102" s="79" t="str">
        <f>VLOOKUP(D102:D242,Sheet2!C96:E465,3,FALSE)</f>
        <v>4</v>
      </c>
      <c r="T102" s="79">
        <f t="shared" si="25"/>
        <v>5.55555555555556</v>
      </c>
      <c r="U102" s="79">
        <v>93</v>
      </c>
      <c r="V102" s="79">
        <f t="shared" si="26"/>
        <v>516.666666666667</v>
      </c>
      <c r="W102" s="79">
        <f t="shared" si="27"/>
        <v>516.67</v>
      </c>
      <c r="X102" s="79">
        <f>I102-G102</f>
        <v>63</v>
      </c>
      <c r="Y102" s="79">
        <f>T102*X102</f>
        <v>350</v>
      </c>
      <c r="Z102" s="79" t="s">
        <v>2184</v>
      </c>
      <c r="AA102" s="79" t="s">
        <v>2185</v>
      </c>
      <c r="AB102" s="79">
        <f>ROUND(Y102:Y218,2)</f>
        <v>350</v>
      </c>
      <c r="AC102" s="79">
        <f>J102-AB102</f>
        <v>0</v>
      </c>
      <c r="AD102" s="79">
        <f>U102-X102</f>
        <v>30</v>
      </c>
      <c r="AE102" t="s">
        <v>2430</v>
      </c>
      <c r="AF102" t="s">
        <v>2431</v>
      </c>
      <c r="AG102" t="s">
        <v>2432</v>
      </c>
      <c r="AH102">
        <v>94.44</v>
      </c>
    </row>
    <row r="103" ht="22.5" spans="1:34">
      <c r="A103" s="8">
        <v>95</v>
      </c>
      <c r="B103" s="29" t="str">
        <f>VLOOKUP(D103:D243,Sheet2!C:D,2,0)</f>
        <v>31014650356222406</v>
      </c>
      <c r="C103" s="30" t="s">
        <v>1995</v>
      </c>
      <c r="D103" s="31" t="s">
        <v>1996</v>
      </c>
      <c r="E103" s="81" t="s">
        <v>61</v>
      </c>
      <c r="F103" s="32">
        <v>50000</v>
      </c>
      <c r="G103" s="33" t="s">
        <v>1918</v>
      </c>
      <c r="H103" s="34" t="s">
        <v>1919</v>
      </c>
      <c r="I103" s="32" t="s">
        <v>2381</v>
      </c>
      <c r="J103" s="96">
        <v>350</v>
      </c>
      <c r="K103" s="97"/>
      <c r="L103" s="97"/>
      <c r="M103" s="97"/>
      <c r="N103" s="68">
        <v>0</v>
      </c>
      <c r="O103" s="30" t="s">
        <v>1995</v>
      </c>
      <c r="P103" s="110"/>
      <c r="Q103" s="31" t="s">
        <v>1997</v>
      </c>
      <c r="R103" s="112"/>
      <c r="S103" s="79" t="str">
        <f>VLOOKUP(D103:D243,Sheet2!C97:E466,3,FALSE)</f>
        <v>4</v>
      </c>
      <c r="T103" s="79">
        <f t="shared" si="25"/>
        <v>5.55555555555556</v>
      </c>
      <c r="U103" s="79">
        <v>93</v>
      </c>
      <c r="V103" s="79">
        <f t="shared" si="26"/>
        <v>516.666666666667</v>
      </c>
      <c r="W103" s="79">
        <f t="shared" si="27"/>
        <v>516.67</v>
      </c>
      <c r="X103" s="79">
        <f>I103-G103</f>
        <v>63</v>
      </c>
      <c r="Y103" s="79">
        <f>T103*X103</f>
        <v>350</v>
      </c>
      <c r="Z103" s="79" t="s">
        <v>2184</v>
      </c>
      <c r="AA103" s="79" t="s">
        <v>2185</v>
      </c>
      <c r="AB103" s="79">
        <f>ROUND(Y103:Y219,2)</f>
        <v>350</v>
      </c>
      <c r="AC103" s="79">
        <f>J103-AB103</f>
        <v>0</v>
      </c>
      <c r="AD103" s="79">
        <f>U103-X103</f>
        <v>30</v>
      </c>
      <c r="AE103" t="s">
        <v>2430</v>
      </c>
      <c r="AF103" t="s">
        <v>2431</v>
      </c>
      <c r="AG103" t="s">
        <v>2432</v>
      </c>
      <c r="AH103">
        <v>94.44</v>
      </c>
    </row>
    <row r="104" spans="1:30">
      <c r="A104" s="8"/>
      <c r="B104" s="29"/>
      <c r="C104" s="30"/>
      <c r="D104" s="31"/>
      <c r="E104" s="31"/>
      <c r="F104" s="32"/>
      <c r="G104" s="33"/>
      <c r="H104" s="34"/>
      <c r="I104" s="32"/>
      <c r="J104" s="96">
        <f>SUM(J90:J103)</f>
        <v>6296.32</v>
      </c>
      <c r="K104" s="97"/>
      <c r="L104" s="97"/>
      <c r="M104" s="97"/>
      <c r="N104" s="68"/>
      <c r="O104" s="30"/>
      <c r="P104" s="110"/>
      <c r="Q104" s="31"/>
      <c r="R104" s="112"/>
      <c r="S104" s="79"/>
      <c r="T104" s="79"/>
      <c r="U104" s="79"/>
      <c r="V104" s="79"/>
      <c r="W104" s="79"/>
      <c r="X104" s="79"/>
      <c r="Y104" s="79"/>
      <c r="Z104" s="79"/>
      <c r="AA104" s="79"/>
      <c r="AB104" s="79"/>
      <c r="AC104" s="79"/>
      <c r="AD104" s="79"/>
    </row>
    <row r="105" ht="22.5" spans="1:33">
      <c r="A105" s="8">
        <v>96</v>
      </c>
      <c r="B105" s="9" t="str">
        <f>VLOOKUP(D105:D244,Sheet2!C:D,2,0)</f>
        <v>31014650115609160</v>
      </c>
      <c r="C105" s="16" t="s">
        <v>210</v>
      </c>
      <c r="D105" s="16" t="s">
        <v>211</v>
      </c>
      <c r="E105" s="18" t="s">
        <v>2089</v>
      </c>
      <c r="F105" s="19">
        <v>0</v>
      </c>
      <c r="G105" s="20" t="s">
        <v>184</v>
      </c>
      <c r="H105" s="20" t="s">
        <v>2376</v>
      </c>
      <c r="I105" s="14" t="s">
        <v>2377</v>
      </c>
      <c r="J105" s="60">
        <v>362.84</v>
      </c>
      <c r="K105" s="61">
        <v>0</v>
      </c>
      <c r="L105" s="61"/>
      <c r="M105" s="61"/>
      <c r="N105" s="59">
        <f t="shared" ref="N105:N109" si="28">J105-K105-L105-M105</f>
        <v>362.84</v>
      </c>
      <c r="O105" s="16" t="s">
        <v>210</v>
      </c>
      <c r="P105" s="168" t="s">
        <v>2315</v>
      </c>
      <c r="Q105" s="107" t="s">
        <v>214</v>
      </c>
      <c r="R105" s="108" t="s">
        <v>2316</v>
      </c>
      <c r="S105" t="e">
        <f>VLOOKUP(D105:D244,Sheet2!C98:E467,3,FALSE)</f>
        <v>#N/A</v>
      </c>
      <c r="T105" t="e">
        <f t="shared" ref="T105:T111" si="29">F105*S105/100/12/30</f>
        <v>#N/A</v>
      </c>
      <c r="U105">
        <v>93</v>
      </c>
      <c r="V105" t="e">
        <f t="shared" ref="V105:V111" si="30">T105*U105</f>
        <v>#N/A</v>
      </c>
      <c r="W105" t="e">
        <f t="shared" ref="W105:W111" si="31">ROUND(V105:V244,2)</f>
        <v>#N/A</v>
      </c>
      <c r="Z105" s="79" t="s">
        <v>2184</v>
      </c>
      <c r="AA105" s="79" t="s">
        <v>2185</v>
      </c>
      <c r="AD105">
        <v>0</v>
      </c>
      <c r="AE105" t="s">
        <v>2184</v>
      </c>
      <c r="AF105" t="s">
        <v>2373</v>
      </c>
      <c r="AG105" t="s">
        <v>2374</v>
      </c>
    </row>
    <row r="106" ht="22.5" spans="1:33">
      <c r="A106" s="8">
        <v>97</v>
      </c>
      <c r="B106" s="9" t="str">
        <f>VLOOKUP(D106:D245,Sheet2!C:D,2,0)</f>
        <v>31014650115653937</v>
      </c>
      <c r="C106" s="16" t="s">
        <v>348</v>
      </c>
      <c r="D106" s="16" t="s">
        <v>349</v>
      </c>
      <c r="E106" s="18" t="s">
        <v>2089</v>
      </c>
      <c r="F106" s="19">
        <v>0</v>
      </c>
      <c r="G106" s="20" t="s">
        <v>184</v>
      </c>
      <c r="H106" s="20" t="s">
        <v>2376</v>
      </c>
      <c r="I106" s="14" t="s">
        <v>2377</v>
      </c>
      <c r="J106" s="60">
        <v>362.84</v>
      </c>
      <c r="K106" s="61">
        <v>362.84</v>
      </c>
      <c r="L106" s="61"/>
      <c r="M106" s="61"/>
      <c r="N106" s="59">
        <f t="shared" si="28"/>
        <v>0</v>
      </c>
      <c r="O106" s="16" t="s">
        <v>348</v>
      </c>
      <c r="P106" s="168" t="s">
        <v>2318</v>
      </c>
      <c r="Q106" s="107" t="s">
        <v>352</v>
      </c>
      <c r="R106" s="108"/>
      <c r="S106" t="e">
        <f>VLOOKUP(D106:D245,Sheet2!C99:E468,3,FALSE)</f>
        <v>#N/A</v>
      </c>
      <c r="T106" t="e">
        <f t="shared" si="29"/>
        <v>#N/A</v>
      </c>
      <c r="U106">
        <v>93</v>
      </c>
      <c r="V106" t="e">
        <f t="shared" si="30"/>
        <v>#N/A</v>
      </c>
      <c r="W106" t="e">
        <f t="shared" si="31"/>
        <v>#N/A</v>
      </c>
      <c r="Z106" s="79" t="s">
        <v>2184</v>
      </c>
      <c r="AA106" s="79" t="s">
        <v>2185</v>
      </c>
      <c r="AD106">
        <v>0</v>
      </c>
      <c r="AE106" t="s">
        <v>2184</v>
      </c>
      <c r="AF106" t="s">
        <v>2373</v>
      </c>
      <c r="AG106" t="s">
        <v>2374</v>
      </c>
    </row>
    <row r="107" ht="22.5" spans="1:33">
      <c r="A107" s="8">
        <v>98</v>
      </c>
      <c r="B107" s="9" t="str">
        <f>VLOOKUP(D107:D246,Sheet2!C:D,2,0)</f>
        <v>31014650115770480</v>
      </c>
      <c r="C107" s="16" t="s">
        <v>72</v>
      </c>
      <c r="D107" s="167" t="s">
        <v>505</v>
      </c>
      <c r="E107" s="18" t="s">
        <v>2440</v>
      </c>
      <c r="F107" s="19">
        <v>0</v>
      </c>
      <c r="G107" s="20" t="s">
        <v>356</v>
      </c>
      <c r="H107" s="20" t="s">
        <v>2378</v>
      </c>
      <c r="I107" s="14" t="s">
        <v>2377</v>
      </c>
      <c r="J107" s="60">
        <v>362.84</v>
      </c>
      <c r="K107" s="61">
        <v>0</v>
      </c>
      <c r="L107" s="61"/>
      <c r="M107" s="61"/>
      <c r="N107" s="59">
        <f t="shared" si="28"/>
        <v>362.84</v>
      </c>
      <c r="O107" s="16" t="s">
        <v>72</v>
      </c>
      <c r="P107" s="168" t="s">
        <v>2319</v>
      </c>
      <c r="Q107" s="107" t="s">
        <v>508</v>
      </c>
      <c r="R107" s="108"/>
      <c r="S107" t="e">
        <f>VLOOKUP(D107:D246,Sheet2!C100:E469,3,FALSE)</f>
        <v>#N/A</v>
      </c>
      <c r="T107" t="e">
        <f t="shared" si="29"/>
        <v>#N/A</v>
      </c>
      <c r="U107">
        <v>93</v>
      </c>
      <c r="V107" t="e">
        <f t="shared" si="30"/>
        <v>#N/A</v>
      </c>
      <c r="W107" t="e">
        <f t="shared" si="31"/>
        <v>#N/A</v>
      </c>
      <c r="Z107" s="79" t="s">
        <v>2184</v>
      </c>
      <c r="AA107" s="79" t="s">
        <v>2185</v>
      </c>
      <c r="AD107">
        <v>0</v>
      </c>
      <c r="AE107" t="s">
        <v>2184</v>
      </c>
      <c r="AF107" t="s">
        <v>2373</v>
      </c>
      <c r="AG107" t="s">
        <v>2374</v>
      </c>
    </row>
    <row r="108" ht="22.5" spans="1:33">
      <c r="A108" s="8">
        <v>99</v>
      </c>
      <c r="B108" s="9" t="str">
        <f>VLOOKUP(D108:D247,Sheet2!C:D,2,0)</f>
        <v>31014650115801411</v>
      </c>
      <c r="C108" s="16" t="s">
        <v>70</v>
      </c>
      <c r="D108" s="16" t="s">
        <v>417</v>
      </c>
      <c r="E108" s="18" t="s">
        <v>2089</v>
      </c>
      <c r="F108" s="19">
        <v>0</v>
      </c>
      <c r="G108" s="20" t="s">
        <v>356</v>
      </c>
      <c r="H108" s="20" t="s">
        <v>2378</v>
      </c>
      <c r="I108" s="14" t="s">
        <v>2377</v>
      </c>
      <c r="J108" s="60">
        <v>362.84</v>
      </c>
      <c r="K108" s="61">
        <v>359.16</v>
      </c>
      <c r="L108" s="61"/>
      <c r="M108" s="61"/>
      <c r="N108" s="59">
        <f t="shared" si="28"/>
        <v>3.67999999999995</v>
      </c>
      <c r="O108" s="16" t="s">
        <v>70</v>
      </c>
      <c r="P108" s="71" t="s">
        <v>2320</v>
      </c>
      <c r="Q108" s="107" t="s">
        <v>420</v>
      </c>
      <c r="R108" s="108"/>
      <c r="S108" t="e">
        <f>VLOOKUP(D108:D247,Sheet2!C101:E470,3,FALSE)</f>
        <v>#N/A</v>
      </c>
      <c r="T108" t="e">
        <f t="shared" si="29"/>
        <v>#N/A</v>
      </c>
      <c r="U108">
        <v>93</v>
      </c>
      <c r="V108" t="e">
        <f t="shared" si="30"/>
        <v>#N/A</v>
      </c>
      <c r="W108" t="e">
        <f t="shared" si="31"/>
        <v>#N/A</v>
      </c>
      <c r="Z108" s="79" t="s">
        <v>2184</v>
      </c>
      <c r="AA108" s="79" t="s">
        <v>2185</v>
      </c>
      <c r="AD108">
        <v>0</v>
      </c>
      <c r="AE108" t="s">
        <v>2184</v>
      </c>
      <c r="AF108" t="s">
        <v>2373</v>
      </c>
      <c r="AG108" t="s">
        <v>2374</v>
      </c>
    </row>
    <row r="109" ht="22.5" spans="1:33">
      <c r="A109" s="8">
        <v>100</v>
      </c>
      <c r="B109" s="9" t="str">
        <f>VLOOKUP(D109:D248,Sheet2!C:D,2,0)</f>
        <v>31014650258136265</v>
      </c>
      <c r="C109" s="43" t="s">
        <v>1590</v>
      </c>
      <c r="D109" s="171" t="s">
        <v>1591</v>
      </c>
      <c r="E109" s="45" t="s">
        <v>2440</v>
      </c>
      <c r="F109" s="95">
        <v>50000</v>
      </c>
      <c r="G109" s="46" t="s">
        <v>1556</v>
      </c>
      <c r="H109" s="46" t="s">
        <v>2391</v>
      </c>
      <c r="I109" s="20" t="s">
        <v>2381</v>
      </c>
      <c r="J109" s="56">
        <v>561.88</v>
      </c>
      <c r="K109" s="59">
        <v>271.88</v>
      </c>
      <c r="L109" s="59"/>
      <c r="M109" s="59"/>
      <c r="N109" s="59">
        <f t="shared" si="28"/>
        <v>290</v>
      </c>
      <c r="O109" s="43" t="s">
        <v>1590</v>
      </c>
      <c r="P109" s="173" t="s">
        <v>2322</v>
      </c>
      <c r="Q109" s="117">
        <v>13574575787</v>
      </c>
      <c r="R109" s="108"/>
      <c r="S109" t="str">
        <f>VLOOKUP(D109:D248,Sheet2!C102:E471,3,FALSE)</f>
        <v>4.35</v>
      </c>
      <c r="T109">
        <f t="shared" si="29"/>
        <v>6.04166666666667</v>
      </c>
      <c r="U109">
        <v>93</v>
      </c>
      <c r="V109">
        <f t="shared" si="30"/>
        <v>561.875</v>
      </c>
      <c r="W109">
        <f t="shared" si="31"/>
        <v>561.88</v>
      </c>
      <c r="Z109" s="79" t="s">
        <v>2184</v>
      </c>
      <c r="AA109" s="79" t="s">
        <v>2185</v>
      </c>
      <c r="AD109">
        <v>0</v>
      </c>
      <c r="AE109" t="s">
        <v>2184</v>
      </c>
      <c r="AF109" t="s">
        <v>2373</v>
      </c>
      <c r="AG109" t="s">
        <v>2374</v>
      </c>
    </row>
    <row r="110" ht="22.5" spans="1:34">
      <c r="A110" s="8">
        <v>101</v>
      </c>
      <c r="B110" s="29" t="str">
        <f>VLOOKUP(D110:D249,Sheet2!C:D,2,0)</f>
        <v>31014650356795614</v>
      </c>
      <c r="C110" s="30" t="s">
        <v>2099</v>
      </c>
      <c r="D110" s="31" t="s">
        <v>2100</v>
      </c>
      <c r="E110" s="81" t="s">
        <v>2089</v>
      </c>
      <c r="F110" s="32">
        <v>50000</v>
      </c>
      <c r="G110" s="33" t="s">
        <v>2057</v>
      </c>
      <c r="H110" s="34" t="s">
        <v>2058</v>
      </c>
      <c r="I110" s="32" t="s">
        <v>2381</v>
      </c>
      <c r="J110" s="67">
        <v>338.89</v>
      </c>
      <c r="K110" s="68"/>
      <c r="L110" s="68"/>
      <c r="M110" s="68"/>
      <c r="N110" s="68">
        <v>0</v>
      </c>
      <c r="O110" s="30" t="s">
        <v>2099</v>
      </c>
      <c r="P110" s="118"/>
      <c r="Q110" s="31" t="s">
        <v>2102</v>
      </c>
      <c r="R110" s="112"/>
      <c r="S110" s="79" t="str">
        <f>VLOOKUP(D110:D249,Sheet2!C103:E472,3,FALSE)</f>
        <v>4</v>
      </c>
      <c r="T110" s="79">
        <f t="shared" si="29"/>
        <v>5.55555555555556</v>
      </c>
      <c r="U110" s="79">
        <v>93</v>
      </c>
      <c r="V110" s="79">
        <f t="shared" si="30"/>
        <v>516.666666666667</v>
      </c>
      <c r="W110" s="79">
        <f t="shared" si="31"/>
        <v>516.67</v>
      </c>
      <c r="X110" s="79">
        <f>I110-G110</f>
        <v>61</v>
      </c>
      <c r="Y110" s="79">
        <f>T110*X110</f>
        <v>338.888888888889</v>
      </c>
      <c r="Z110" s="79" t="s">
        <v>2184</v>
      </c>
      <c r="AA110" s="79" t="s">
        <v>2185</v>
      </c>
      <c r="AB110" s="79">
        <f>ROUND(Y110:Y225,2)</f>
        <v>338.89</v>
      </c>
      <c r="AC110" s="79">
        <f>J110-AB110</f>
        <v>0</v>
      </c>
      <c r="AD110" s="79">
        <f>U110-X110</f>
        <v>32</v>
      </c>
      <c r="AE110" t="s">
        <v>2395</v>
      </c>
      <c r="AF110" t="s">
        <v>2396</v>
      </c>
      <c r="AG110" t="s">
        <v>2397</v>
      </c>
      <c r="AH110">
        <v>94.44</v>
      </c>
    </row>
    <row r="111" ht="22.5" spans="1:34">
      <c r="A111" s="8">
        <v>102</v>
      </c>
      <c r="B111" s="29" t="str">
        <f>VLOOKUP(D111:D250,Sheet2!C:D,2,0)</f>
        <v>31014650356804642</v>
      </c>
      <c r="C111" s="30" t="s">
        <v>66</v>
      </c>
      <c r="D111" s="31" t="s">
        <v>2088</v>
      </c>
      <c r="E111" s="81" t="s">
        <v>2089</v>
      </c>
      <c r="F111" s="32">
        <v>50000</v>
      </c>
      <c r="G111" s="33" t="s">
        <v>2057</v>
      </c>
      <c r="H111" s="34" t="s">
        <v>2058</v>
      </c>
      <c r="I111" s="32" t="s">
        <v>2381</v>
      </c>
      <c r="J111" s="67">
        <v>338.89</v>
      </c>
      <c r="K111" s="68"/>
      <c r="L111" s="68"/>
      <c r="M111" s="68"/>
      <c r="N111" s="68">
        <v>0</v>
      </c>
      <c r="O111" s="30" t="s">
        <v>66</v>
      </c>
      <c r="P111" s="118"/>
      <c r="Q111" s="31" t="s">
        <v>126</v>
      </c>
      <c r="R111" s="112"/>
      <c r="S111" s="79" t="str">
        <f>VLOOKUP(D111:D250,Sheet2!C104:E473,3,FALSE)</f>
        <v>4</v>
      </c>
      <c r="T111" s="79">
        <f t="shared" si="29"/>
        <v>5.55555555555556</v>
      </c>
      <c r="U111" s="79">
        <v>93</v>
      </c>
      <c r="V111" s="79">
        <f t="shared" si="30"/>
        <v>516.666666666667</v>
      </c>
      <c r="W111" s="79">
        <f t="shared" si="31"/>
        <v>516.67</v>
      </c>
      <c r="X111" s="79">
        <f>I111-G111</f>
        <v>61</v>
      </c>
      <c r="Y111" s="79">
        <f>T111*X111</f>
        <v>338.888888888889</v>
      </c>
      <c r="Z111" s="79" t="s">
        <v>2184</v>
      </c>
      <c r="AA111" s="79" t="s">
        <v>2185</v>
      </c>
      <c r="AB111" s="79">
        <f>ROUND(Y111:Y226,2)</f>
        <v>338.89</v>
      </c>
      <c r="AC111" s="79">
        <f>J111-AB111</f>
        <v>0</v>
      </c>
      <c r="AD111" s="79">
        <f>U111-X111</f>
        <v>32</v>
      </c>
      <c r="AE111" t="s">
        <v>2395</v>
      </c>
      <c r="AF111" t="s">
        <v>2396</v>
      </c>
      <c r="AG111" t="s">
        <v>2397</v>
      </c>
      <c r="AH111">
        <v>94.44</v>
      </c>
    </row>
    <row r="112" spans="1:30">
      <c r="A112" s="8"/>
      <c r="B112" s="29"/>
      <c r="C112" s="30"/>
      <c r="D112" s="31"/>
      <c r="E112" s="31"/>
      <c r="F112" s="32"/>
      <c r="G112" s="33"/>
      <c r="H112" s="34"/>
      <c r="I112" s="32"/>
      <c r="J112" s="67">
        <f>SUM(J105:J111)</f>
        <v>2691.02</v>
      </c>
      <c r="K112" s="68"/>
      <c r="L112" s="68"/>
      <c r="M112" s="68"/>
      <c r="N112" s="68"/>
      <c r="O112" s="30"/>
      <c r="P112" s="118"/>
      <c r="Q112" s="31"/>
      <c r="R112" s="112"/>
      <c r="S112" s="79"/>
      <c r="T112" s="79"/>
      <c r="U112" s="79"/>
      <c r="V112" s="79"/>
      <c r="W112" s="79"/>
      <c r="X112" s="79"/>
      <c r="Y112" s="79"/>
      <c r="Z112" s="79"/>
      <c r="AA112" s="79"/>
      <c r="AB112" s="79"/>
      <c r="AC112" s="79"/>
      <c r="AD112" s="79"/>
    </row>
    <row r="113" ht="22.5" spans="1:33">
      <c r="A113" s="8">
        <v>103</v>
      </c>
      <c r="B113" s="9" t="str">
        <f>VLOOKUP(D113:D251,Sheet2!C:D,2,0)</f>
        <v>31014650115684161</v>
      </c>
      <c r="C113" s="16" t="s">
        <v>228</v>
      </c>
      <c r="D113" s="16" t="s">
        <v>229</v>
      </c>
      <c r="E113" s="18" t="s">
        <v>1153</v>
      </c>
      <c r="F113" s="19">
        <v>0</v>
      </c>
      <c r="G113" s="20" t="s">
        <v>184</v>
      </c>
      <c r="H113" s="20" t="s">
        <v>2376</v>
      </c>
      <c r="I113" s="14" t="s">
        <v>2377</v>
      </c>
      <c r="J113" s="60">
        <v>362.84</v>
      </c>
      <c r="K113" s="61">
        <v>0</v>
      </c>
      <c r="L113" s="61"/>
      <c r="M113" s="61"/>
      <c r="N113" s="59">
        <f t="shared" ref="N113:N119" si="32">J113-K113-L113-M113</f>
        <v>362.84</v>
      </c>
      <c r="O113" s="16" t="s">
        <v>228</v>
      </c>
      <c r="P113" s="168" t="s">
        <v>2325</v>
      </c>
      <c r="Q113" s="113" t="s">
        <v>232</v>
      </c>
      <c r="R113" s="108" t="s">
        <v>2326</v>
      </c>
      <c r="S113" t="e">
        <f>VLOOKUP(D113:D251,Sheet2!C105:E474,3,FALSE)</f>
        <v>#N/A</v>
      </c>
      <c r="T113" t="e">
        <f t="shared" ref="T113:T120" si="33">F113*S113/100/12/30</f>
        <v>#N/A</v>
      </c>
      <c r="U113">
        <v>93</v>
      </c>
      <c r="V113" t="e">
        <f t="shared" ref="V113:V120" si="34">T113*U113</f>
        <v>#N/A</v>
      </c>
      <c r="W113" t="e">
        <f t="shared" ref="W113:W120" si="35">ROUND(V113:V251,2)</f>
        <v>#N/A</v>
      </c>
      <c r="Z113" s="79" t="s">
        <v>2184</v>
      </c>
      <c r="AA113" s="79" t="s">
        <v>2185</v>
      </c>
      <c r="AD113">
        <v>0</v>
      </c>
      <c r="AE113" t="s">
        <v>2184</v>
      </c>
      <c r="AF113" t="s">
        <v>2373</v>
      </c>
      <c r="AG113" t="s">
        <v>2374</v>
      </c>
    </row>
    <row r="114" ht="22.5" spans="1:33">
      <c r="A114" s="8">
        <v>104</v>
      </c>
      <c r="B114" s="9" t="str">
        <f>VLOOKUP(D114:D252,Sheet2!C:D,2,0)</f>
        <v>31014650115678599</v>
      </c>
      <c r="C114" s="16" t="s">
        <v>263</v>
      </c>
      <c r="D114" s="16" t="s">
        <v>264</v>
      </c>
      <c r="E114" s="18" t="s">
        <v>1153</v>
      </c>
      <c r="F114" s="19">
        <v>0</v>
      </c>
      <c r="G114" s="20" t="s">
        <v>184</v>
      </c>
      <c r="H114" s="20" t="s">
        <v>2376</v>
      </c>
      <c r="I114" s="14" t="s">
        <v>2377</v>
      </c>
      <c r="J114" s="60">
        <v>362.84</v>
      </c>
      <c r="K114" s="61">
        <v>0</v>
      </c>
      <c r="L114" s="61"/>
      <c r="M114" s="61"/>
      <c r="N114" s="59">
        <f t="shared" si="32"/>
        <v>362.84</v>
      </c>
      <c r="O114" s="16" t="s">
        <v>263</v>
      </c>
      <c r="P114" s="168" t="s">
        <v>2327</v>
      </c>
      <c r="Q114" s="113" t="s">
        <v>265</v>
      </c>
      <c r="R114" s="108"/>
      <c r="S114" t="e">
        <f>VLOOKUP(D114:D252,Sheet2!C106:E475,3,FALSE)</f>
        <v>#N/A</v>
      </c>
      <c r="T114" t="e">
        <f t="shared" si="33"/>
        <v>#N/A</v>
      </c>
      <c r="U114">
        <v>93</v>
      </c>
      <c r="V114" t="e">
        <f t="shared" si="34"/>
        <v>#N/A</v>
      </c>
      <c r="W114" t="e">
        <f t="shared" si="35"/>
        <v>#N/A</v>
      </c>
      <c r="Z114" s="79" t="s">
        <v>2184</v>
      </c>
      <c r="AA114" s="79" t="s">
        <v>2185</v>
      </c>
      <c r="AD114">
        <v>0</v>
      </c>
      <c r="AE114" t="s">
        <v>2184</v>
      </c>
      <c r="AF114" t="s">
        <v>2373</v>
      </c>
      <c r="AG114" t="s">
        <v>2374</v>
      </c>
    </row>
    <row r="115" ht="22.5" spans="1:33">
      <c r="A115" s="8">
        <v>105</v>
      </c>
      <c r="B115" s="9" t="str">
        <f>VLOOKUP(D115:D253,Sheet2!C:D,2,0)</f>
        <v>31014650164036766</v>
      </c>
      <c r="C115" s="16" t="s">
        <v>1043</v>
      </c>
      <c r="D115" s="167" t="s">
        <v>1044</v>
      </c>
      <c r="E115" s="18" t="s">
        <v>1153</v>
      </c>
      <c r="F115" s="19">
        <v>50000</v>
      </c>
      <c r="G115" s="20" t="s">
        <v>2382</v>
      </c>
      <c r="H115" s="20" t="s">
        <v>2383</v>
      </c>
      <c r="I115" s="20" t="s">
        <v>2381</v>
      </c>
      <c r="J115" s="56">
        <v>561.88</v>
      </c>
      <c r="K115" s="59">
        <v>90.63</v>
      </c>
      <c r="L115" s="59"/>
      <c r="M115" s="59"/>
      <c r="N115" s="59">
        <f t="shared" si="32"/>
        <v>471.25</v>
      </c>
      <c r="O115" s="16" t="s">
        <v>1043</v>
      </c>
      <c r="P115" s="71" t="s">
        <v>2329</v>
      </c>
      <c r="Q115" s="113" t="s">
        <v>1047</v>
      </c>
      <c r="R115" s="108"/>
      <c r="S115" t="str">
        <f>VLOOKUP(D115:D253,Sheet2!C107:E476,3,FALSE)</f>
        <v>4.35</v>
      </c>
      <c r="T115">
        <f t="shared" si="33"/>
        <v>6.04166666666667</v>
      </c>
      <c r="U115">
        <v>93</v>
      </c>
      <c r="V115">
        <f t="shared" si="34"/>
        <v>561.875</v>
      </c>
      <c r="W115">
        <f t="shared" si="35"/>
        <v>561.88</v>
      </c>
      <c r="Z115" s="79" t="s">
        <v>2184</v>
      </c>
      <c r="AA115" s="79" t="s">
        <v>2185</v>
      </c>
      <c r="AD115">
        <v>0</v>
      </c>
      <c r="AE115" t="s">
        <v>2184</v>
      </c>
      <c r="AF115" t="s">
        <v>2373</v>
      </c>
      <c r="AG115" t="s">
        <v>2374</v>
      </c>
    </row>
    <row r="116" ht="22.5" spans="1:33">
      <c r="A116" s="8">
        <v>106</v>
      </c>
      <c r="B116" s="9" t="str">
        <f>VLOOKUP(D116:D254,Sheet2!C:D,2,0)</f>
        <v>31014650167104044</v>
      </c>
      <c r="C116" s="16" t="s">
        <v>1151</v>
      </c>
      <c r="D116" s="16" t="s">
        <v>1152</v>
      </c>
      <c r="E116" s="18" t="s">
        <v>1153</v>
      </c>
      <c r="F116" s="19">
        <v>50000</v>
      </c>
      <c r="G116" s="20" t="s">
        <v>1128</v>
      </c>
      <c r="H116" s="20" t="s">
        <v>2384</v>
      </c>
      <c r="I116" s="20" t="s">
        <v>2381</v>
      </c>
      <c r="J116" s="56">
        <v>561.88</v>
      </c>
      <c r="K116" s="59">
        <v>90.63</v>
      </c>
      <c r="L116" s="59"/>
      <c r="M116" s="59"/>
      <c r="N116" s="59">
        <f t="shared" si="32"/>
        <v>471.25</v>
      </c>
      <c r="O116" s="16" t="s">
        <v>1151</v>
      </c>
      <c r="P116" s="168" t="s">
        <v>2330</v>
      </c>
      <c r="Q116" s="113" t="s">
        <v>1154</v>
      </c>
      <c r="R116" s="108"/>
      <c r="S116" t="str">
        <f>VLOOKUP(D116:D254,Sheet2!C108:E477,3,FALSE)</f>
        <v>4.35</v>
      </c>
      <c r="T116">
        <f t="shared" si="33"/>
        <v>6.04166666666667</v>
      </c>
      <c r="U116">
        <v>93</v>
      </c>
      <c r="V116">
        <f t="shared" si="34"/>
        <v>561.875</v>
      </c>
      <c r="W116">
        <f t="shared" si="35"/>
        <v>561.88</v>
      </c>
      <c r="Z116" s="79" t="s">
        <v>2184</v>
      </c>
      <c r="AA116" s="79" t="s">
        <v>2185</v>
      </c>
      <c r="AD116">
        <v>0</v>
      </c>
      <c r="AE116" t="s">
        <v>2184</v>
      </c>
      <c r="AF116" t="s">
        <v>2373</v>
      </c>
      <c r="AG116" t="s">
        <v>2374</v>
      </c>
    </row>
    <row r="117" ht="22.5" spans="1:33">
      <c r="A117" s="8">
        <v>107</v>
      </c>
      <c r="B117" s="9" t="str">
        <f>VLOOKUP(D117:D255,Sheet2!C:D,2,0)</f>
        <v>31014650167158400</v>
      </c>
      <c r="C117" s="16" t="s">
        <v>1182</v>
      </c>
      <c r="D117" s="16" t="s">
        <v>1183</v>
      </c>
      <c r="E117" s="18" t="s">
        <v>1153</v>
      </c>
      <c r="F117" s="19">
        <v>50000</v>
      </c>
      <c r="G117" s="20" t="s">
        <v>1128</v>
      </c>
      <c r="H117" s="20" t="s">
        <v>2384</v>
      </c>
      <c r="I117" s="20" t="s">
        <v>2381</v>
      </c>
      <c r="J117" s="56">
        <v>561.88</v>
      </c>
      <c r="K117" s="59">
        <v>90.63</v>
      </c>
      <c r="L117" s="59"/>
      <c r="M117" s="59"/>
      <c r="N117" s="59">
        <f t="shared" si="32"/>
        <v>471.25</v>
      </c>
      <c r="O117" s="16" t="s">
        <v>1182</v>
      </c>
      <c r="P117" s="168" t="s">
        <v>2331</v>
      </c>
      <c r="Q117" s="113" t="s">
        <v>1184</v>
      </c>
      <c r="R117" s="108"/>
      <c r="S117" t="str">
        <f>VLOOKUP(D117:D255,Sheet2!C109:E478,3,FALSE)</f>
        <v>4.35</v>
      </c>
      <c r="T117">
        <f t="shared" si="33"/>
        <v>6.04166666666667</v>
      </c>
      <c r="U117">
        <v>93</v>
      </c>
      <c r="V117">
        <f t="shared" si="34"/>
        <v>561.875</v>
      </c>
      <c r="W117">
        <f t="shared" si="35"/>
        <v>561.88</v>
      </c>
      <c r="Z117" s="79" t="s">
        <v>2184</v>
      </c>
      <c r="AA117" s="79" t="s">
        <v>2185</v>
      </c>
      <c r="AD117">
        <v>0</v>
      </c>
      <c r="AE117" t="s">
        <v>2184</v>
      </c>
      <c r="AF117" t="s">
        <v>2373</v>
      </c>
      <c r="AG117" t="s">
        <v>2374</v>
      </c>
    </row>
    <row r="118" ht="22.5" spans="1:33">
      <c r="A118" s="8">
        <v>108</v>
      </c>
      <c r="B118" s="9" t="str">
        <f>VLOOKUP(D118:D256,Sheet2!C:D,2,0)</f>
        <v>31014650258158484</v>
      </c>
      <c r="C118" s="43" t="s">
        <v>1574</v>
      </c>
      <c r="D118" s="171" t="s">
        <v>1575</v>
      </c>
      <c r="E118" s="45" t="s">
        <v>1153</v>
      </c>
      <c r="F118" s="95">
        <v>50000</v>
      </c>
      <c r="G118" s="46" t="s">
        <v>1556</v>
      </c>
      <c r="H118" s="46" t="s">
        <v>2391</v>
      </c>
      <c r="I118" s="20" t="s">
        <v>2381</v>
      </c>
      <c r="J118" s="56">
        <v>561.88</v>
      </c>
      <c r="K118" s="59">
        <v>178.03</v>
      </c>
      <c r="L118" s="59">
        <v>271.88</v>
      </c>
      <c r="M118" s="59"/>
      <c r="N118" s="59">
        <f t="shared" si="32"/>
        <v>111.97</v>
      </c>
      <c r="O118" s="43" t="s">
        <v>1574</v>
      </c>
      <c r="P118" s="114" t="s">
        <v>2333</v>
      </c>
      <c r="Q118" s="115">
        <v>15096245311</v>
      </c>
      <c r="R118" s="108"/>
      <c r="S118" t="str">
        <f>VLOOKUP(D118:D256,Sheet2!C110:E479,3,FALSE)</f>
        <v>4.35</v>
      </c>
      <c r="T118">
        <f t="shared" si="33"/>
        <v>6.04166666666667</v>
      </c>
      <c r="U118">
        <v>93</v>
      </c>
      <c r="V118">
        <f t="shared" si="34"/>
        <v>561.875</v>
      </c>
      <c r="W118">
        <f t="shared" si="35"/>
        <v>561.88</v>
      </c>
      <c r="Z118" s="79" t="s">
        <v>2184</v>
      </c>
      <c r="AA118" s="79" t="s">
        <v>2185</v>
      </c>
      <c r="AD118">
        <v>0</v>
      </c>
      <c r="AE118" t="s">
        <v>2184</v>
      </c>
      <c r="AF118" t="s">
        <v>2373</v>
      </c>
      <c r="AG118" t="s">
        <v>2374</v>
      </c>
    </row>
    <row r="119" ht="22.5" spans="1:33">
      <c r="A119" s="8">
        <v>109</v>
      </c>
      <c r="B119" s="9" t="str">
        <f>VLOOKUP(D119:D257,Sheet2!C:D,2,0)</f>
        <v>31014650258309092</v>
      </c>
      <c r="C119" s="43" t="s">
        <v>1658</v>
      </c>
      <c r="D119" s="171" t="s">
        <v>1659</v>
      </c>
      <c r="E119" s="45" t="s">
        <v>1153</v>
      </c>
      <c r="F119" s="95">
        <v>50000</v>
      </c>
      <c r="G119" s="46" t="s">
        <v>1616</v>
      </c>
      <c r="H119" s="46" t="s">
        <v>2441</v>
      </c>
      <c r="I119" s="20" t="s">
        <v>2381</v>
      </c>
      <c r="J119" s="56">
        <v>561.88</v>
      </c>
      <c r="K119" s="59">
        <v>90.63</v>
      </c>
      <c r="L119" s="59"/>
      <c r="M119" s="59"/>
      <c r="N119" s="59">
        <f t="shared" si="32"/>
        <v>471.25</v>
      </c>
      <c r="O119" s="43" t="s">
        <v>1658</v>
      </c>
      <c r="P119" s="172" t="s">
        <v>2334</v>
      </c>
      <c r="Q119" s="115">
        <v>18974532651</v>
      </c>
      <c r="R119" s="108"/>
      <c r="S119" t="str">
        <f>VLOOKUP(D119:D257,Sheet2!C111:E480,3,FALSE)</f>
        <v>4.35</v>
      </c>
      <c r="T119">
        <f t="shared" si="33"/>
        <v>6.04166666666667</v>
      </c>
      <c r="U119">
        <v>93</v>
      </c>
      <c r="V119">
        <f t="shared" si="34"/>
        <v>561.875</v>
      </c>
      <c r="W119">
        <f t="shared" si="35"/>
        <v>561.88</v>
      </c>
      <c r="Z119" s="79" t="s">
        <v>2184</v>
      </c>
      <c r="AA119" s="79" t="s">
        <v>2185</v>
      </c>
      <c r="AD119">
        <v>0</v>
      </c>
      <c r="AE119" t="s">
        <v>2184</v>
      </c>
      <c r="AF119" t="s">
        <v>2373</v>
      </c>
      <c r="AG119" t="s">
        <v>2374</v>
      </c>
    </row>
    <row r="120" ht="22.5" spans="1:34">
      <c r="A120" s="8">
        <v>110</v>
      </c>
      <c r="B120" s="29" t="str">
        <f>VLOOKUP(D120:D258,Sheet2!C:D,2,0)</f>
        <v>31014650356493045</v>
      </c>
      <c r="C120" s="30" t="s">
        <v>2046</v>
      </c>
      <c r="D120" s="31" t="s">
        <v>2047</v>
      </c>
      <c r="E120" s="81" t="s">
        <v>1153</v>
      </c>
      <c r="F120" s="32">
        <v>50000</v>
      </c>
      <c r="G120" s="33" t="s">
        <v>2015</v>
      </c>
      <c r="H120" s="34" t="s">
        <v>2016</v>
      </c>
      <c r="I120" s="32" t="s">
        <v>2381</v>
      </c>
      <c r="J120" s="98">
        <v>344.44</v>
      </c>
      <c r="K120" s="99"/>
      <c r="L120" s="99"/>
      <c r="M120" s="99"/>
      <c r="N120" s="68">
        <v>0</v>
      </c>
      <c r="O120" s="30" t="s">
        <v>2046</v>
      </c>
      <c r="P120" s="118"/>
      <c r="Q120" s="111"/>
      <c r="R120" s="112"/>
      <c r="S120" s="79" t="str">
        <f>VLOOKUP(D120:D258,Sheet2!C112:E481,3,FALSE)</f>
        <v>4</v>
      </c>
      <c r="T120" s="79">
        <f t="shared" si="33"/>
        <v>5.55555555555556</v>
      </c>
      <c r="U120" s="79">
        <v>93</v>
      </c>
      <c r="V120" s="79">
        <f t="shared" si="34"/>
        <v>516.666666666667</v>
      </c>
      <c r="W120" s="79">
        <f t="shared" si="35"/>
        <v>516.67</v>
      </c>
      <c r="X120" s="79">
        <f>I120-G120</f>
        <v>62</v>
      </c>
      <c r="Y120" s="79">
        <f>T120*X120</f>
        <v>344.444444444444</v>
      </c>
      <c r="Z120" s="79" t="s">
        <v>2184</v>
      </c>
      <c r="AA120" s="79" t="s">
        <v>2185</v>
      </c>
      <c r="AB120" s="79">
        <f>ROUND(Y120:Y234,2)</f>
        <v>344.44</v>
      </c>
      <c r="AC120" s="79">
        <f>J120-AB120</f>
        <v>0</v>
      </c>
      <c r="AD120" s="79">
        <f>U120-X120</f>
        <v>31</v>
      </c>
      <c r="AE120" t="s">
        <v>2392</v>
      </c>
      <c r="AF120" t="s">
        <v>2393</v>
      </c>
      <c r="AG120" t="s">
        <v>2394</v>
      </c>
      <c r="AH120">
        <v>94.44</v>
      </c>
    </row>
    <row r="121" spans="1:30">
      <c r="A121" s="8"/>
      <c r="B121" s="29"/>
      <c r="C121" s="30"/>
      <c r="D121" s="31"/>
      <c r="E121" s="31"/>
      <c r="F121" s="32"/>
      <c r="G121" s="33"/>
      <c r="H121" s="34"/>
      <c r="I121" s="32"/>
      <c r="J121" s="98">
        <f>SUM(J113:J120)</f>
        <v>3879.52</v>
      </c>
      <c r="K121" s="99"/>
      <c r="L121" s="99"/>
      <c r="M121" s="99"/>
      <c r="N121" s="68"/>
      <c r="O121" s="30"/>
      <c r="P121" s="118"/>
      <c r="Q121" s="111"/>
      <c r="R121" s="112"/>
      <c r="S121" s="79"/>
      <c r="T121" s="79"/>
      <c r="U121" s="79"/>
      <c r="V121" s="79"/>
      <c r="W121" s="79"/>
      <c r="X121" s="79"/>
      <c r="Y121" s="79"/>
      <c r="Z121" s="79"/>
      <c r="AA121" s="79"/>
      <c r="AB121" s="79"/>
      <c r="AC121" s="79"/>
      <c r="AD121" s="79"/>
    </row>
    <row r="122" ht="22.5" spans="1:33">
      <c r="A122" s="8">
        <v>111</v>
      </c>
      <c r="B122" s="9" t="str">
        <f>VLOOKUP(D122:D259,Sheet2!C:D,2,0)</f>
        <v>31014650115741824</v>
      </c>
      <c r="C122" s="16" t="s">
        <v>78</v>
      </c>
      <c r="D122" s="16" t="s">
        <v>285</v>
      </c>
      <c r="E122" s="18" t="s">
        <v>1858</v>
      </c>
      <c r="F122" s="19">
        <v>0</v>
      </c>
      <c r="G122" s="20" t="s">
        <v>184</v>
      </c>
      <c r="H122" s="20" t="s">
        <v>2376</v>
      </c>
      <c r="I122" s="14" t="s">
        <v>2377</v>
      </c>
      <c r="J122" s="60">
        <v>362.84</v>
      </c>
      <c r="K122" s="61">
        <v>0</v>
      </c>
      <c r="L122" s="61"/>
      <c r="M122" s="61"/>
      <c r="N122" s="59">
        <f t="shared" ref="N122:N131" si="36">J122-K122-L122-M122</f>
        <v>362.84</v>
      </c>
      <c r="O122" s="16" t="s">
        <v>78</v>
      </c>
      <c r="P122" s="168" t="s">
        <v>2336</v>
      </c>
      <c r="Q122" s="107" t="s">
        <v>288</v>
      </c>
      <c r="R122" s="108" t="s">
        <v>2337</v>
      </c>
      <c r="S122" t="e">
        <f>VLOOKUP(D122:D259,Sheet2!C113:E482,3,FALSE)</f>
        <v>#N/A</v>
      </c>
      <c r="T122" t="e">
        <f t="shared" ref="T122:T139" si="37">F122*S122/100/12/30</f>
        <v>#N/A</v>
      </c>
      <c r="U122">
        <v>93</v>
      </c>
      <c r="V122" t="e">
        <f t="shared" ref="V122:V139" si="38">T122*U122</f>
        <v>#N/A</v>
      </c>
      <c r="W122" t="e">
        <f t="shared" ref="W122:W139" si="39">ROUND(V122:V259,2)</f>
        <v>#N/A</v>
      </c>
      <c r="Z122" s="79" t="s">
        <v>2184</v>
      </c>
      <c r="AA122" s="79" t="s">
        <v>2185</v>
      </c>
      <c r="AD122">
        <v>0</v>
      </c>
      <c r="AE122" t="s">
        <v>2184</v>
      </c>
      <c r="AF122" t="s">
        <v>2373</v>
      </c>
      <c r="AG122" t="s">
        <v>2374</v>
      </c>
    </row>
    <row r="123" ht="22.5" spans="1:33">
      <c r="A123" s="8">
        <v>112</v>
      </c>
      <c r="B123" s="9" t="str">
        <f>VLOOKUP(D123:D260,Sheet2!C:D,2,0)</f>
        <v>31014650115719683</v>
      </c>
      <c r="C123" s="16" t="s">
        <v>198</v>
      </c>
      <c r="D123" s="16" t="s">
        <v>199</v>
      </c>
      <c r="E123" s="18" t="s">
        <v>1858</v>
      </c>
      <c r="F123" s="19">
        <v>0</v>
      </c>
      <c r="G123" s="20" t="s">
        <v>184</v>
      </c>
      <c r="H123" s="20" t="s">
        <v>2376</v>
      </c>
      <c r="I123" s="14" t="s">
        <v>2377</v>
      </c>
      <c r="J123" s="60">
        <v>362.84</v>
      </c>
      <c r="K123" s="61">
        <v>0</v>
      </c>
      <c r="L123" s="61"/>
      <c r="M123" s="61"/>
      <c r="N123" s="59">
        <f t="shared" si="36"/>
        <v>362.84</v>
      </c>
      <c r="O123" s="16" t="s">
        <v>198</v>
      </c>
      <c r="P123" s="168" t="s">
        <v>2338</v>
      </c>
      <c r="Q123" s="107" t="s">
        <v>202</v>
      </c>
      <c r="R123" s="108"/>
      <c r="S123" t="e">
        <f>VLOOKUP(D123:D260,Sheet2!C114:E483,3,FALSE)</f>
        <v>#N/A</v>
      </c>
      <c r="T123" t="e">
        <f t="shared" si="37"/>
        <v>#N/A</v>
      </c>
      <c r="U123">
        <v>93</v>
      </c>
      <c r="V123" t="e">
        <f t="shared" si="38"/>
        <v>#N/A</v>
      </c>
      <c r="W123" t="e">
        <f t="shared" si="39"/>
        <v>#N/A</v>
      </c>
      <c r="Z123" s="79" t="s">
        <v>2184</v>
      </c>
      <c r="AA123" s="79" t="s">
        <v>2185</v>
      </c>
      <c r="AD123">
        <v>0</v>
      </c>
      <c r="AE123" t="s">
        <v>2184</v>
      </c>
      <c r="AF123" t="s">
        <v>2373</v>
      </c>
      <c r="AG123" t="s">
        <v>2374</v>
      </c>
    </row>
    <row r="124" ht="22.5" spans="1:33">
      <c r="A124" s="8">
        <v>113</v>
      </c>
      <c r="B124" s="9" t="str">
        <f>VLOOKUP(D124:D261,Sheet2!C:D,2,0)</f>
        <v>31014650115742793</v>
      </c>
      <c r="C124" s="16" t="s">
        <v>76</v>
      </c>
      <c r="D124" s="167" t="s">
        <v>318</v>
      </c>
      <c r="E124" s="18" t="s">
        <v>1858</v>
      </c>
      <c r="F124" s="19">
        <v>0</v>
      </c>
      <c r="G124" s="20" t="s">
        <v>184</v>
      </c>
      <c r="H124" s="20" t="s">
        <v>2376</v>
      </c>
      <c r="I124" s="14" t="s">
        <v>2377</v>
      </c>
      <c r="J124" s="60">
        <v>362.84</v>
      </c>
      <c r="K124" s="61">
        <v>0</v>
      </c>
      <c r="L124" s="61"/>
      <c r="M124" s="61"/>
      <c r="N124" s="59">
        <f t="shared" si="36"/>
        <v>362.84</v>
      </c>
      <c r="O124" s="16" t="s">
        <v>76</v>
      </c>
      <c r="P124" s="168" t="s">
        <v>2339</v>
      </c>
      <c r="Q124" s="107" t="s">
        <v>320</v>
      </c>
      <c r="R124" s="108"/>
      <c r="S124" t="e">
        <f>VLOOKUP(D124:D261,Sheet2!C115:E484,3,FALSE)</f>
        <v>#N/A</v>
      </c>
      <c r="T124" t="e">
        <f t="shared" si="37"/>
        <v>#N/A</v>
      </c>
      <c r="U124">
        <v>93</v>
      </c>
      <c r="V124" t="e">
        <f t="shared" si="38"/>
        <v>#N/A</v>
      </c>
      <c r="W124" t="e">
        <f t="shared" si="39"/>
        <v>#N/A</v>
      </c>
      <c r="Z124" s="79" t="s">
        <v>2184</v>
      </c>
      <c r="AA124" s="79" t="s">
        <v>2185</v>
      </c>
      <c r="AD124">
        <v>0</v>
      </c>
      <c r="AE124" t="s">
        <v>2184</v>
      </c>
      <c r="AF124" t="s">
        <v>2373</v>
      </c>
      <c r="AG124" t="s">
        <v>2374</v>
      </c>
    </row>
    <row r="125" ht="22.5" spans="1:33">
      <c r="A125" s="8">
        <v>114</v>
      </c>
      <c r="B125" s="9" t="str">
        <f>VLOOKUP(D125:D262,Sheet2!C:D,2,0)</f>
        <v>31014650115763790</v>
      </c>
      <c r="C125" s="16" t="s">
        <v>363</v>
      </c>
      <c r="D125" s="16" t="s">
        <v>364</v>
      </c>
      <c r="E125" s="18" t="s">
        <v>81</v>
      </c>
      <c r="F125" s="19">
        <v>0</v>
      </c>
      <c r="G125" s="20" t="s">
        <v>356</v>
      </c>
      <c r="H125" s="20" t="s">
        <v>2378</v>
      </c>
      <c r="I125" s="14" t="s">
        <v>2377</v>
      </c>
      <c r="J125" s="60">
        <v>362.85</v>
      </c>
      <c r="K125" s="61">
        <v>362.85</v>
      </c>
      <c r="L125" s="61"/>
      <c r="M125" s="61"/>
      <c r="N125" s="59">
        <f t="shared" si="36"/>
        <v>0</v>
      </c>
      <c r="O125" s="16" t="s">
        <v>363</v>
      </c>
      <c r="P125" s="168" t="s">
        <v>2341</v>
      </c>
      <c r="Q125" s="107" t="s">
        <v>367</v>
      </c>
      <c r="R125" s="108"/>
      <c r="S125" t="e">
        <f>VLOOKUP(D125:D262,Sheet2!C116:E485,3,FALSE)</f>
        <v>#N/A</v>
      </c>
      <c r="T125" t="e">
        <f t="shared" si="37"/>
        <v>#N/A</v>
      </c>
      <c r="U125">
        <v>93</v>
      </c>
      <c r="V125" t="e">
        <f t="shared" si="38"/>
        <v>#N/A</v>
      </c>
      <c r="W125" t="e">
        <f t="shared" si="39"/>
        <v>#N/A</v>
      </c>
      <c r="Z125" s="79" t="s">
        <v>2184</v>
      </c>
      <c r="AA125" s="79" t="s">
        <v>2185</v>
      </c>
      <c r="AD125">
        <v>0</v>
      </c>
      <c r="AE125" t="s">
        <v>2184</v>
      </c>
      <c r="AF125" t="s">
        <v>2373</v>
      </c>
      <c r="AG125" t="s">
        <v>2374</v>
      </c>
    </row>
    <row r="126" ht="22.5" spans="1:33">
      <c r="A126" s="8">
        <v>115</v>
      </c>
      <c r="B126" s="9" t="str">
        <f>VLOOKUP(D126:D263,Sheet2!C:D,2,0)</f>
        <v>31014650115761090</v>
      </c>
      <c r="C126" s="16" t="s">
        <v>82</v>
      </c>
      <c r="D126" s="16" t="s">
        <v>446</v>
      </c>
      <c r="E126" s="18" t="s">
        <v>81</v>
      </c>
      <c r="F126" s="19">
        <v>0</v>
      </c>
      <c r="G126" s="20" t="s">
        <v>356</v>
      </c>
      <c r="H126" s="20" t="s">
        <v>2378</v>
      </c>
      <c r="I126" s="14" t="s">
        <v>2377</v>
      </c>
      <c r="J126" s="60">
        <v>362.84</v>
      </c>
      <c r="K126" s="61">
        <v>0</v>
      </c>
      <c r="L126" s="61"/>
      <c r="M126" s="61"/>
      <c r="N126" s="59">
        <f t="shared" si="36"/>
        <v>362.84</v>
      </c>
      <c r="O126" s="16" t="s">
        <v>82</v>
      </c>
      <c r="P126" s="71" t="s">
        <v>2342</v>
      </c>
      <c r="Q126" s="107" t="s">
        <v>444</v>
      </c>
      <c r="R126" s="108"/>
      <c r="S126" t="e">
        <f>VLOOKUP(D126:D263,Sheet2!C117:E486,3,FALSE)</f>
        <v>#N/A</v>
      </c>
      <c r="T126" t="e">
        <f t="shared" si="37"/>
        <v>#N/A</v>
      </c>
      <c r="U126">
        <v>93</v>
      </c>
      <c r="V126" t="e">
        <f t="shared" si="38"/>
        <v>#N/A</v>
      </c>
      <c r="W126" t="e">
        <f t="shared" si="39"/>
        <v>#N/A</v>
      </c>
      <c r="Z126" s="79" t="s">
        <v>2184</v>
      </c>
      <c r="AA126" s="79" t="s">
        <v>2185</v>
      </c>
      <c r="AD126">
        <v>0</v>
      </c>
      <c r="AE126" t="s">
        <v>2184</v>
      </c>
      <c r="AF126" t="s">
        <v>2373</v>
      </c>
      <c r="AG126" t="s">
        <v>2374</v>
      </c>
    </row>
    <row r="127" ht="22.5" spans="1:33">
      <c r="A127" s="8">
        <v>116</v>
      </c>
      <c r="B127" s="9" t="str">
        <f>VLOOKUP(D127:D264,Sheet2!C:D,2,0)</f>
        <v>31014650163944566</v>
      </c>
      <c r="C127" s="10" t="s">
        <v>1010</v>
      </c>
      <c r="D127" s="10" t="s">
        <v>1011</v>
      </c>
      <c r="E127" s="12" t="s">
        <v>1858</v>
      </c>
      <c r="F127" s="13">
        <v>50000</v>
      </c>
      <c r="G127" s="20" t="s">
        <v>2382</v>
      </c>
      <c r="H127" s="20" t="s">
        <v>2383</v>
      </c>
      <c r="I127" s="20" t="s">
        <v>2381</v>
      </c>
      <c r="J127" s="56">
        <v>561.88</v>
      </c>
      <c r="K127" s="59">
        <v>90.63</v>
      </c>
      <c r="L127" s="59"/>
      <c r="M127" s="59"/>
      <c r="N127" s="59">
        <f t="shared" si="36"/>
        <v>471.25</v>
      </c>
      <c r="O127" s="10" t="s">
        <v>1010</v>
      </c>
      <c r="P127" s="168" t="s">
        <v>2343</v>
      </c>
      <c r="Q127" s="107" t="s">
        <v>1012</v>
      </c>
      <c r="R127" s="108"/>
      <c r="S127" t="str">
        <f>VLOOKUP(D127:D264,Sheet2!C118:E487,3,FALSE)</f>
        <v>4.35</v>
      </c>
      <c r="T127">
        <f t="shared" si="37"/>
        <v>6.04166666666667</v>
      </c>
      <c r="U127">
        <v>93</v>
      </c>
      <c r="V127">
        <f t="shared" si="38"/>
        <v>561.875</v>
      </c>
      <c r="W127">
        <f t="shared" si="39"/>
        <v>561.88</v>
      </c>
      <c r="Z127" s="79" t="s">
        <v>2184</v>
      </c>
      <c r="AA127" s="79" t="s">
        <v>2185</v>
      </c>
      <c r="AD127">
        <v>0</v>
      </c>
      <c r="AE127" t="s">
        <v>2184</v>
      </c>
      <c r="AF127" t="s">
        <v>2373</v>
      </c>
      <c r="AG127" t="s">
        <v>2374</v>
      </c>
    </row>
    <row r="128" ht="22.5" spans="1:33">
      <c r="A128" s="8">
        <v>117</v>
      </c>
      <c r="B128" s="9" t="str">
        <f>VLOOKUP(D128:D265,Sheet2!C:D,2,0)</f>
        <v>31014650167099032</v>
      </c>
      <c r="C128" s="10" t="s">
        <v>1203</v>
      </c>
      <c r="D128" s="10" t="s">
        <v>1204</v>
      </c>
      <c r="E128" s="12" t="s">
        <v>81</v>
      </c>
      <c r="F128" s="13">
        <v>50000</v>
      </c>
      <c r="G128" s="20" t="s">
        <v>1128</v>
      </c>
      <c r="H128" s="20" t="s">
        <v>2384</v>
      </c>
      <c r="I128" s="20" t="s">
        <v>2381</v>
      </c>
      <c r="J128" s="56">
        <v>561.88</v>
      </c>
      <c r="K128" s="59">
        <v>471.25</v>
      </c>
      <c r="L128" s="59">
        <v>90.63</v>
      </c>
      <c r="M128" s="59"/>
      <c r="N128" s="59">
        <f t="shared" si="36"/>
        <v>0</v>
      </c>
      <c r="O128" s="10" t="s">
        <v>1203</v>
      </c>
      <c r="P128" s="168" t="s">
        <v>2344</v>
      </c>
      <c r="Q128" s="107" t="s">
        <v>1205</v>
      </c>
      <c r="R128" s="108"/>
      <c r="S128" t="str">
        <f>VLOOKUP(D128:D265,Sheet2!C119:E488,3,FALSE)</f>
        <v>4.35</v>
      </c>
      <c r="T128">
        <f t="shared" si="37"/>
        <v>6.04166666666667</v>
      </c>
      <c r="U128">
        <v>93</v>
      </c>
      <c r="V128">
        <f t="shared" si="38"/>
        <v>561.875</v>
      </c>
      <c r="W128">
        <f t="shared" si="39"/>
        <v>561.88</v>
      </c>
      <c r="Z128" s="79" t="s">
        <v>2184</v>
      </c>
      <c r="AA128" s="79" t="s">
        <v>2185</v>
      </c>
      <c r="AD128">
        <v>0</v>
      </c>
      <c r="AE128" t="s">
        <v>2184</v>
      </c>
      <c r="AF128" t="s">
        <v>2373</v>
      </c>
      <c r="AG128" t="s">
        <v>2374</v>
      </c>
    </row>
    <row r="129" ht="22.5" spans="1:33">
      <c r="A129" s="8">
        <v>118</v>
      </c>
      <c r="B129" s="9" t="str">
        <f>VLOOKUP(D129:D266,Sheet2!C:D,2,0)</f>
        <v>31014650167099258</v>
      </c>
      <c r="C129" s="10" t="s">
        <v>1156</v>
      </c>
      <c r="D129" s="10" t="s">
        <v>1157</v>
      </c>
      <c r="E129" s="12" t="s">
        <v>81</v>
      </c>
      <c r="F129" s="13">
        <v>50000</v>
      </c>
      <c r="G129" s="20" t="s">
        <v>1128</v>
      </c>
      <c r="H129" s="20" t="s">
        <v>2384</v>
      </c>
      <c r="I129" s="20" t="s">
        <v>2381</v>
      </c>
      <c r="J129" s="56">
        <v>561.88</v>
      </c>
      <c r="K129" s="59">
        <v>471.25</v>
      </c>
      <c r="L129" s="59">
        <v>90.63</v>
      </c>
      <c r="M129" s="59"/>
      <c r="N129" s="59">
        <f t="shared" si="36"/>
        <v>0</v>
      </c>
      <c r="O129" s="10" t="s">
        <v>1156</v>
      </c>
      <c r="P129" s="168" t="s">
        <v>2345</v>
      </c>
      <c r="Q129" s="107" t="s">
        <v>1158</v>
      </c>
      <c r="R129" s="108"/>
      <c r="S129" t="str">
        <f>VLOOKUP(D129:D266,Sheet2!C120:E489,3,FALSE)</f>
        <v>4.35</v>
      </c>
      <c r="T129">
        <f t="shared" si="37"/>
        <v>6.04166666666667</v>
      </c>
      <c r="U129">
        <v>93</v>
      </c>
      <c r="V129">
        <f t="shared" si="38"/>
        <v>561.875</v>
      </c>
      <c r="W129">
        <f t="shared" si="39"/>
        <v>561.88</v>
      </c>
      <c r="Z129" s="79" t="s">
        <v>2184</v>
      </c>
      <c r="AA129" s="79" t="s">
        <v>2185</v>
      </c>
      <c r="AD129">
        <v>0</v>
      </c>
      <c r="AE129" t="s">
        <v>2184</v>
      </c>
      <c r="AF129" t="s">
        <v>2373</v>
      </c>
      <c r="AG129" t="s">
        <v>2374</v>
      </c>
    </row>
    <row r="130" ht="22.5" spans="1:33">
      <c r="A130" s="8">
        <v>119</v>
      </c>
      <c r="B130" s="9" t="str">
        <f>VLOOKUP(D130:D267,Sheet2!C:D,2,0)</f>
        <v>31014650258030020</v>
      </c>
      <c r="C130" s="43" t="s">
        <v>1563</v>
      </c>
      <c r="D130" s="171" t="s">
        <v>1564</v>
      </c>
      <c r="E130" s="45" t="s">
        <v>81</v>
      </c>
      <c r="F130" s="95">
        <v>50000</v>
      </c>
      <c r="G130" s="46" t="s">
        <v>1556</v>
      </c>
      <c r="H130" s="46" t="s">
        <v>2391</v>
      </c>
      <c r="I130" s="20" t="s">
        <v>2381</v>
      </c>
      <c r="J130" s="56">
        <v>561.88</v>
      </c>
      <c r="K130" s="59">
        <v>369.74</v>
      </c>
      <c r="L130" s="59">
        <v>90.63</v>
      </c>
      <c r="M130" s="59"/>
      <c r="N130" s="59">
        <f t="shared" si="36"/>
        <v>101.51</v>
      </c>
      <c r="O130" s="43" t="s">
        <v>1563</v>
      </c>
      <c r="P130" s="172" t="s">
        <v>2347</v>
      </c>
      <c r="Q130" s="117">
        <v>18374568125</v>
      </c>
      <c r="R130" s="108"/>
      <c r="S130" t="str">
        <f>VLOOKUP(D130:D267,Sheet2!C121:E490,3,FALSE)</f>
        <v>4.35</v>
      </c>
      <c r="T130">
        <f t="shared" si="37"/>
        <v>6.04166666666667</v>
      </c>
      <c r="U130">
        <v>93</v>
      </c>
      <c r="V130">
        <f t="shared" si="38"/>
        <v>561.875</v>
      </c>
      <c r="W130">
        <f t="shared" si="39"/>
        <v>561.88</v>
      </c>
      <c r="Z130" s="79" t="s">
        <v>2184</v>
      </c>
      <c r="AA130" s="79" t="s">
        <v>2185</v>
      </c>
      <c r="AD130">
        <v>0</v>
      </c>
      <c r="AE130" t="s">
        <v>2184</v>
      </c>
      <c r="AF130" t="s">
        <v>2373</v>
      </c>
      <c r="AG130" t="s">
        <v>2374</v>
      </c>
    </row>
    <row r="131" ht="22.5" spans="1:33">
      <c r="A131" s="8">
        <v>120</v>
      </c>
      <c r="B131" s="9" t="str">
        <f>VLOOKUP(D131:D268,Sheet2!C:D,2,0)</f>
        <v>31014650258061344</v>
      </c>
      <c r="C131" s="43" t="s">
        <v>1605</v>
      </c>
      <c r="D131" s="171" t="s">
        <v>1606</v>
      </c>
      <c r="E131" s="45" t="s">
        <v>1858</v>
      </c>
      <c r="F131" s="95">
        <v>50000</v>
      </c>
      <c r="G131" s="46" t="s">
        <v>1556</v>
      </c>
      <c r="H131" s="46" t="s">
        <v>2391</v>
      </c>
      <c r="I131" s="20" t="s">
        <v>2381</v>
      </c>
      <c r="J131" s="56">
        <v>561.88</v>
      </c>
      <c r="K131" s="59">
        <v>235.63</v>
      </c>
      <c r="L131" s="59"/>
      <c r="M131" s="59"/>
      <c r="N131" s="59">
        <f t="shared" si="36"/>
        <v>326.25</v>
      </c>
      <c r="O131" s="43" t="s">
        <v>1605</v>
      </c>
      <c r="P131" s="172" t="s">
        <v>2349</v>
      </c>
      <c r="Q131" s="117">
        <v>13787544326</v>
      </c>
      <c r="R131" s="108"/>
      <c r="S131" t="str">
        <f>VLOOKUP(D131:D268,Sheet2!C122:E491,3,FALSE)</f>
        <v>4.35</v>
      </c>
      <c r="T131">
        <f t="shared" si="37"/>
        <v>6.04166666666667</v>
      </c>
      <c r="U131">
        <v>93</v>
      </c>
      <c r="V131">
        <f t="shared" si="38"/>
        <v>561.875</v>
      </c>
      <c r="W131">
        <f t="shared" si="39"/>
        <v>561.88</v>
      </c>
      <c r="Z131" s="79" t="s">
        <v>2184</v>
      </c>
      <c r="AA131" s="79" t="s">
        <v>2185</v>
      </c>
      <c r="AD131">
        <v>0</v>
      </c>
      <c r="AE131" t="s">
        <v>2184</v>
      </c>
      <c r="AF131" t="s">
        <v>2373</v>
      </c>
      <c r="AG131" t="s">
        <v>2374</v>
      </c>
    </row>
    <row r="132" ht="22.5" spans="1:33">
      <c r="A132" s="8">
        <v>121</v>
      </c>
      <c r="B132" s="29" t="str">
        <f>VLOOKUP(D132:D269,Sheet2!C:D,2,0)</f>
        <v>31014650355904841</v>
      </c>
      <c r="C132" s="30" t="s">
        <v>1856</v>
      </c>
      <c r="D132" s="31" t="s">
        <v>1857</v>
      </c>
      <c r="E132" s="81" t="s">
        <v>1858</v>
      </c>
      <c r="F132" s="32">
        <v>50000</v>
      </c>
      <c r="G132" s="33" t="s">
        <v>1850</v>
      </c>
      <c r="H132" s="34" t="s">
        <v>1851</v>
      </c>
      <c r="I132" s="32" t="s">
        <v>2381</v>
      </c>
      <c r="J132" s="124">
        <v>355.56</v>
      </c>
      <c r="K132" s="125"/>
      <c r="L132" s="125"/>
      <c r="M132" s="125"/>
      <c r="N132" s="68">
        <v>0</v>
      </c>
      <c r="O132" s="30" t="s">
        <v>1856</v>
      </c>
      <c r="P132" s="129"/>
      <c r="Q132" s="130"/>
      <c r="R132" s="112"/>
      <c r="S132" s="79" t="str">
        <f>VLOOKUP(D132:D269,Sheet2!C123:E492,3,FALSE)</f>
        <v>4</v>
      </c>
      <c r="T132" s="79">
        <f t="shared" si="37"/>
        <v>5.55555555555556</v>
      </c>
      <c r="U132" s="79">
        <v>93</v>
      </c>
      <c r="V132" s="79">
        <f t="shared" si="38"/>
        <v>516.666666666667</v>
      </c>
      <c r="W132" s="79">
        <f t="shared" si="39"/>
        <v>516.67</v>
      </c>
      <c r="X132" s="79">
        <f t="shared" ref="X132:X135" si="40">I132-G132</f>
        <v>64</v>
      </c>
      <c r="Y132" s="79">
        <f t="shared" ref="Y132:Y135" si="41">T132*X132</f>
        <v>355.555555555556</v>
      </c>
      <c r="Z132" s="79" t="s">
        <v>2184</v>
      </c>
      <c r="AA132" s="79" t="s">
        <v>2185</v>
      </c>
      <c r="AB132" s="79">
        <f>ROUND(Y132:Y245,2)</f>
        <v>355.56</v>
      </c>
      <c r="AC132" s="79">
        <f t="shared" ref="AC132:AC135" si="42">J132-AB132</f>
        <v>0</v>
      </c>
      <c r="AD132" s="79">
        <f t="shared" ref="AD132:AD135" si="43">U132-X132</f>
        <v>29</v>
      </c>
      <c r="AE132" t="s">
        <v>2427</v>
      </c>
      <c r="AF132" t="s">
        <v>2428</v>
      </c>
      <c r="AG132" t="s">
        <v>2429</v>
      </c>
    </row>
    <row r="133" ht="22.5" spans="1:34">
      <c r="A133" s="8">
        <v>122</v>
      </c>
      <c r="B133" s="29" t="str">
        <f>VLOOKUP(D133:D270,Sheet2!C:D,2,0)</f>
        <v>31014650355911316</v>
      </c>
      <c r="C133" s="30" t="s">
        <v>1860</v>
      </c>
      <c r="D133" s="31" t="s">
        <v>1861</v>
      </c>
      <c r="E133" s="81" t="s">
        <v>1858</v>
      </c>
      <c r="F133" s="32">
        <v>50000</v>
      </c>
      <c r="G133" s="33" t="s">
        <v>1850</v>
      </c>
      <c r="H133" s="34" t="s">
        <v>1851</v>
      </c>
      <c r="I133" s="32" t="s">
        <v>2381</v>
      </c>
      <c r="J133" s="124">
        <v>355.56</v>
      </c>
      <c r="K133" s="125"/>
      <c r="L133" s="125"/>
      <c r="M133" s="125"/>
      <c r="N133" s="68">
        <v>0</v>
      </c>
      <c r="O133" s="30" t="s">
        <v>1860</v>
      </c>
      <c r="P133" s="131"/>
      <c r="Q133" s="130"/>
      <c r="R133" s="112"/>
      <c r="S133" s="79" t="str">
        <f>VLOOKUP(D133:D270,Sheet2!C124:E493,3,FALSE)</f>
        <v>4</v>
      </c>
      <c r="T133" s="79">
        <f t="shared" si="37"/>
        <v>5.55555555555556</v>
      </c>
      <c r="U133" s="79">
        <v>93</v>
      </c>
      <c r="V133" s="79">
        <f t="shared" si="38"/>
        <v>516.666666666667</v>
      </c>
      <c r="W133" s="79">
        <f t="shared" si="39"/>
        <v>516.67</v>
      </c>
      <c r="X133" s="79">
        <f t="shared" si="40"/>
        <v>64</v>
      </c>
      <c r="Y133" s="79">
        <f t="shared" si="41"/>
        <v>355.555555555556</v>
      </c>
      <c r="Z133" s="79" t="s">
        <v>2184</v>
      </c>
      <c r="AA133" s="79" t="s">
        <v>2185</v>
      </c>
      <c r="AB133" s="79">
        <f>ROUND(Y133:Y246,2)</f>
        <v>355.56</v>
      </c>
      <c r="AC133" s="79">
        <f t="shared" si="42"/>
        <v>0</v>
      </c>
      <c r="AD133" s="79">
        <f t="shared" si="43"/>
        <v>29</v>
      </c>
      <c r="AE133" t="s">
        <v>2427</v>
      </c>
      <c r="AF133" t="s">
        <v>2428</v>
      </c>
      <c r="AG133" t="s">
        <v>2429</v>
      </c>
      <c r="AH133">
        <v>94.44</v>
      </c>
    </row>
    <row r="134" ht="22.5" spans="1:34">
      <c r="A134" s="8">
        <v>123</v>
      </c>
      <c r="B134" s="29" t="str">
        <f>VLOOKUP(D134:D271,Sheet2!C:D,2,0)</f>
        <v>31014650356679438</v>
      </c>
      <c r="C134" s="30" t="s">
        <v>2095</v>
      </c>
      <c r="D134" s="31" t="s">
        <v>2096</v>
      </c>
      <c r="E134" s="81" t="s">
        <v>81</v>
      </c>
      <c r="F134" s="32">
        <v>50000</v>
      </c>
      <c r="G134" s="33" t="s">
        <v>2057</v>
      </c>
      <c r="H134" s="34" t="s">
        <v>2058</v>
      </c>
      <c r="I134" s="32" t="s">
        <v>2381</v>
      </c>
      <c r="J134" s="124">
        <v>338.89</v>
      </c>
      <c r="K134" s="125"/>
      <c r="L134" s="125"/>
      <c r="M134" s="125"/>
      <c r="N134" s="68">
        <v>0</v>
      </c>
      <c r="O134" s="30" t="s">
        <v>2095</v>
      </c>
      <c r="P134" s="131"/>
      <c r="Q134" s="31" t="s">
        <v>2097</v>
      </c>
      <c r="R134" s="112"/>
      <c r="S134" s="79" t="str">
        <f>VLOOKUP(D134:D271,Sheet2!C125:E494,3,FALSE)</f>
        <v>4</v>
      </c>
      <c r="T134" s="79">
        <f t="shared" si="37"/>
        <v>5.55555555555556</v>
      </c>
      <c r="U134" s="79">
        <v>93</v>
      </c>
      <c r="V134" s="79">
        <f t="shared" si="38"/>
        <v>516.666666666667</v>
      </c>
      <c r="W134" s="79">
        <f t="shared" si="39"/>
        <v>516.67</v>
      </c>
      <c r="X134" s="79">
        <f t="shared" si="40"/>
        <v>61</v>
      </c>
      <c r="Y134" s="79">
        <f t="shared" si="41"/>
        <v>338.888888888889</v>
      </c>
      <c r="Z134" s="79" t="s">
        <v>2184</v>
      </c>
      <c r="AA134" s="79" t="s">
        <v>2185</v>
      </c>
      <c r="AB134" s="79">
        <f>ROUND(Y134:Y247,2)</f>
        <v>338.89</v>
      </c>
      <c r="AC134" s="79">
        <f t="shared" si="42"/>
        <v>0</v>
      </c>
      <c r="AD134" s="79">
        <f t="shared" si="43"/>
        <v>32</v>
      </c>
      <c r="AE134" t="s">
        <v>2395</v>
      </c>
      <c r="AF134" t="s">
        <v>2396</v>
      </c>
      <c r="AG134" t="s">
        <v>2397</v>
      </c>
      <c r="AH134">
        <v>94.44</v>
      </c>
    </row>
    <row r="135" ht="22.5" spans="1:34">
      <c r="A135" s="8">
        <v>124</v>
      </c>
      <c r="B135" s="29" t="str">
        <f>VLOOKUP(D135:D272,Sheet2!C:D,2,0)</f>
        <v>31014650356804405</v>
      </c>
      <c r="C135" s="30" t="s">
        <v>1848</v>
      </c>
      <c r="D135" s="31" t="s">
        <v>2092</v>
      </c>
      <c r="E135" s="81" t="s">
        <v>81</v>
      </c>
      <c r="F135" s="32">
        <v>50000</v>
      </c>
      <c r="G135" s="33" t="s">
        <v>2057</v>
      </c>
      <c r="H135" s="34" t="s">
        <v>2058</v>
      </c>
      <c r="I135" s="32" t="s">
        <v>2381</v>
      </c>
      <c r="J135" s="124">
        <v>338.89</v>
      </c>
      <c r="K135" s="125"/>
      <c r="L135" s="125"/>
      <c r="M135" s="125"/>
      <c r="N135" s="68">
        <v>0</v>
      </c>
      <c r="O135" s="30" t="s">
        <v>1848</v>
      </c>
      <c r="P135" s="131"/>
      <c r="Q135" s="31" t="s">
        <v>126</v>
      </c>
      <c r="R135" s="112"/>
      <c r="S135" s="79" t="str">
        <f>VLOOKUP(D135:D272,Sheet2!C126:E495,3,FALSE)</f>
        <v>4</v>
      </c>
      <c r="T135" s="79">
        <f t="shared" si="37"/>
        <v>5.55555555555556</v>
      </c>
      <c r="U135" s="79">
        <v>93</v>
      </c>
      <c r="V135" s="79">
        <f t="shared" si="38"/>
        <v>516.666666666667</v>
      </c>
      <c r="W135" s="79">
        <f t="shared" si="39"/>
        <v>516.67</v>
      </c>
      <c r="X135" s="79">
        <f t="shared" si="40"/>
        <v>61</v>
      </c>
      <c r="Y135" s="79">
        <f t="shared" si="41"/>
        <v>338.888888888889</v>
      </c>
      <c r="Z135" s="79" t="s">
        <v>2184</v>
      </c>
      <c r="AA135" s="79" t="s">
        <v>2185</v>
      </c>
      <c r="AB135" s="79">
        <f>ROUND(Y135:Y248,2)</f>
        <v>338.89</v>
      </c>
      <c r="AC135" s="79">
        <f t="shared" si="42"/>
        <v>0</v>
      </c>
      <c r="AD135" s="79">
        <f t="shared" si="43"/>
        <v>32</v>
      </c>
      <c r="AE135" t="s">
        <v>2395</v>
      </c>
      <c r="AF135" t="s">
        <v>2396</v>
      </c>
      <c r="AG135" t="s">
        <v>2397</v>
      </c>
      <c r="AH135">
        <v>94.44</v>
      </c>
    </row>
    <row r="136" spans="1:30">
      <c r="A136" s="8"/>
      <c r="B136" s="29"/>
      <c r="C136" s="30"/>
      <c r="D136" s="31"/>
      <c r="E136" s="31"/>
      <c r="F136" s="32"/>
      <c r="G136" s="33"/>
      <c r="H136" s="34"/>
      <c r="I136" s="32"/>
      <c r="J136" s="124">
        <f>SUM(J122:J135)</f>
        <v>6012.51</v>
      </c>
      <c r="K136" s="125"/>
      <c r="L136" s="125"/>
      <c r="M136" s="125"/>
      <c r="N136" s="68"/>
      <c r="O136" s="30"/>
      <c r="P136" s="131"/>
      <c r="Q136" s="31"/>
      <c r="R136" s="112"/>
      <c r="S136" s="79"/>
      <c r="T136" s="79"/>
      <c r="U136" s="79"/>
      <c r="V136" s="79"/>
      <c r="W136" s="79"/>
      <c r="X136" s="79"/>
      <c r="Y136" s="79"/>
      <c r="Z136" s="79"/>
      <c r="AA136" s="79"/>
      <c r="AB136" s="79"/>
      <c r="AC136" s="79"/>
      <c r="AD136" s="79"/>
    </row>
    <row r="137" ht="22.5" spans="1:33">
      <c r="A137" s="8">
        <v>125</v>
      </c>
      <c r="B137" s="9" t="str">
        <f>VLOOKUP(D137:D273,Sheet2!C:D,2,0)</f>
        <v>31014650115663297</v>
      </c>
      <c r="C137" s="16" t="s">
        <v>245</v>
      </c>
      <c r="D137" s="167" t="s">
        <v>246</v>
      </c>
      <c r="E137" s="18" t="s">
        <v>593</v>
      </c>
      <c r="F137" s="19">
        <v>0</v>
      </c>
      <c r="G137" s="20" t="s">
        <v>184</v>
      </c>
      <c r="H137" s="20" t="s">
        <v>2376</v>
      </c>
      <c r="I137" s="14" t="s">
        <v>2377</v>
      </c>
      <c r="J137" s="60">
        <v>362.84</v>
      </c>
      <c r="K137" s="61">
        <v>0</v>
      </c>
      <c r="L137" s="61"/>
      <c r="M137" s="61"/>
      <c r="N137" s="59">
        <f t="shared" ref="N137:N146" si="44">J137-K137-L137-M137</f>
        <v>362.84</v>
      </c>
      <c r="O137" s="16" t="s">
        <v>245</v>
      </c>
      <c r="P137" s="71" t="s">
        <v>2354</v>
      </c>
      <c r="Q137" s="113" t="s">
        <v>249</v>
      </c>
      <c r="R137" s="108" t="s">
        <v>2355</v>
      </c>
      <c r="S137" t="e">
        <f>VLOOKUP(D137:D273,Sheet2!C127:E496,3,FALSE)</f>
        <v>#N/A</v>
      </c>
      <c r="T137" t="e">
        <f>F137*S137/100/12/30</f>
        <v>#N/A</v>
      </c>
      <c r="U137">
        <v>93</v>
      </c>
      <c r="V137" t="e">
        <f>T137*U137</f>
        <v>#N/A</v>
      </c>
      <c r="W137" t="e">
        <f>ROUND(V137:V273,2)</f>
        <v>#N/A</v>
      </c>
      <c r="Z137" s="79" t="s">
        <v>2184</v>
      </c>
      <c r="AA137" s="79" t="s">
        <v>2185</v>
      </c>
      <c r="AD137">
        <v>0</v>
      </c>
      <c r="AE137" t="s">
        <v>2184</v>
      </c>
      <c r="AF137" t="s">
        <v>2373</v>
      </c>
      <c r="AG137" t="s">
        <v>2374</v>
      </c>
    </row>
    <row r="138" ht="22.5" spans="1:33">
      <c r="A138" s="8">
        <v>126</v>
      </c>
      <c r="B138" s="9" t="str">
        <f>VLOOKUP(D138:D274,Sheet2!C:D,2,0)</f>
        <v>31014650115742465</v>
      </c>
      <c r="C138" s="16" t="s">
        <v>290</v>
      </c>
      <c r="D138" s="167" t="s">
        <v>291</v>
      </c>
      <c r="E138" s="18" t="s">
        <v>593</v>
      </c>
      <c r="F138" s="19">
        <v>0</v>
      </c>
      <c r="G138" s="20" t="s">
        <v>184</v>
      </c>
      <c r="H138" s="20" t="s">
        <v>2376</v>
      </c>
      <c r="I138" s="14" t="s">
        <v>2377</v>
      </c>
      <c r="J138" s="60">
        <v>362.84</v>
      </c>
      <c r="K138" s="61">
        <v>362.84</v>
      </c>
      <c r="L138" s="61"/>
      <c r="M138" s="61"/>
      <c r="N138" s="59">
        <f t="shared" si="44"/>
        <v>0</v>
      </c>
      <c r="O138" s="16" t="s">
        <v>290</v>
      </c>
      <c r="P138" s="168" t="s">
        <v>2357</v>
      </c>
      <c r="Q138" s="113" t="s">
        <v>294</v>
      </c>
      <c r="R138" s="108"/>
      <c r="S138" t="e">
        <f>VLOOKUP(D138:D274,Sheet2!C128:E497,3,FALSE)</f>
        <v>#N/A</v>
      </c>
      <c r="T138" t="e">
        <f>F138*S138/100/12/30</f>
        <v>#N/A</v>
      </c>
      <c r="U138">
        <v>93</v>
      </c>
      <c r="V138" t="e">
        <f>T138*U138</f>
        <v>#N/A</v>
      </c>
      <c r="W138" t="e">
        <f>ROUND(V138:V274,2)</f>
        <v>#N/A</v>
      </c>
      <c r="Z138" s="79" t="s">
        <v>2184</v>
      </c>
      <c r="AA138" s="79" t="s">
        <v>2185</v>
      </c>
      <c r="AD138">
        <v>0</v>
      </c>
      <c r="AE138" t="s">
        <v>2184</v>
      </c>
      <c r="AF138" t="s">
        <v>2373</v>
      </c>
      <c r="AG138" t="s">
        <v>2374</v>
      </c>
    </row>
    <row r="139" ht="22.5" spans="1:33">
      <c r="A139" s="8">
        <v>127</v>
      </c>
      <c r="B139" s="9" t="str">
        <f>VLOOKUP(D139:D275,Sheet2!C:D,2,0)</f>
        <v>31014650115665126</v>
      </c>
      <c r="C139" s="16" t="s">
        <v>88</v>
      </c>
      <c r="D139" s="167" t="s">
        <v>240</v>
      </c>
      <c r="E139" s="18" t="s">
        <v>593</v>
      </c>
      <c r="F139" s="19">
        <v>0</v>
      </c>
      <c r="G139" s="20" t="s">
        <v>184</v>
      </c>
      <c r="H139" s="20" t="s">
        <v>2376</v>
      </c>
      <c r="I139" s="14" t="s">
        <v>2377</v>
      </c>
      <c r="J139" s="60">
        <v>362.84</v>
      </c>
      <c r="K139" s="61">
        <v>0</v>
      </c>
      <c r="L139" s="61"/>
      <c r="M139" s="61"/>
      <c r="N139" s="59">
        <f t="shared" si="44"/>
        <v>362.84</v>
      </c>
      <c r="O139" s="16" t="s">
        <v>88</v>
      </c>
      <c r="P139" s="168" t="s">
        <v>2358</v>
      </c>
      <c r="Q139" s="113" t="s">
        <v>243</v>
      </c>
      <c r="R139" s="108"/>
      <c r="S139" t="e">
        <f>VLOOKUP(D139:D275,Sheet2!C129:E498,3,FALSE)</f>
        <v>#N/A</v>
      </c>
      <c r="T139" t="e">
        <f>F139*S139/100/12/30</f>
        <v>#N/A</v>
      </c>
      <c r="U139">
        <v>93</v>
      </c>
      <c r="V139" t="e">
        <f>T139*U139</f>
        <v>#N/A</v>
      </c>
      <c r="W139" t="e">
        <f>ROUND(V139:V275,2)</f>
        <v>#N/A</v>
      </c>
      <c r="Z139" s="79" t="s">
        <v>2184</v>
      </c>
      <c r="AA139" s="79" t="s">
        <v>2185</v>
      </c>
      <c r="AD139">
        <v>0</v>
      </c>
      <c r="AE139" t="s">
        <v>2184</v>
      </c>
      <c r="AF139" t="s">
        <v>2373</v>
      </c>
      <c r="AG139" t="s">
        <v>2374</v>
      </c>
    </row>
    <row r="140" ht="22.5" spans="1:33">
      <c r="A140" s="8">
        <v>128</v>
      </c>
      <c r="B140" s="9" t="str">
        <f>VLOOKUP(D140:D276,Sheet2!C:D,2,0)</f>
        <v>31014650115676024</v>
      </c>
      <c r="C140" s="16" t="s">
        <v>257</v>
      </c>
      <c r="D140" s="16" t="s">
        <v>258</v>
      </c>
      <c r="E140" s="18" t="s">
        <v>593</v>
      </c>
      <c r="F140" s="19">
        <v>0</v>
      </c>
      <c r="G140" s="20" t="s">
        <v>184</v>
      </c>
      <c r="H140" s="20" t="s">
        <v>2376</v>
      </c>
      <c r="I140" s="14" t="s">
        <v>2377</v>
      </c>
      <c r="J140" s="60">
        <v>362.84</v>
      </c>
      <c r="K140" s="61">
        <v>0</v>
      </c>
      <c r="L140" s="61"/>
      <c r="M140" s="61"/>
      <c r="N140" s="59">
        <f t="shared" si="44"/>
        <v>362.84</v>
      </c>
      <c r="O140" s="16" t="s">
        <v>257</v>
      </c>
      <c r="P140" s="71" t="s">
        <v>2360</v>
      </c>
      <c r="Q140" s="113" t="s">
        <v>261</v>
      </c>
      <c r="R140" s="108"/>
      <c r="S140" t="e">
        <f>VLOOKUP(D140:D276,Sheet2!C130:E499,3,FALSE)</f>
        <v>#N/A</v>
      </c>
      <c r="T140" t="e">
        <f>F140*S140/100/12/30</f>
        <v>#N/A</v>
      </c>
      <c r="U140">
        <v>93</v>
      </c>
      <c r="V140" t="e">
        <f>T140*U140</f>
        <v>#N/A</v>
      </c>
      <c r="W140" t="e">
        <f>ROUND(V140:V276,2)</f>
        <v>#N/A</v>
      </c>
      <c r="Z140" s="79" t="s">
        <v>2184</v>
      </c>
      <c r="AA140" s="79" t="s">
        <v>2185</v>
      </c>
      <c r="AD140">
        <v>0</v>
      </c>
      <c r="AE140" t="s">
        <v>2184</v>
      </c>
      <c r="AF140" t="s">
        <v>2373</v>
      </c>
      <c r="AG140" t="s">
        <v>2374</v>
      </c>
    </row>
    <row r="141" ht="22.5" spans="1:33">
      <c r="A141" s="8">
        <v>129</v>
      </c>
      <c r="B141" s="9" t="str">
        <f>VLOOKUP(D141:D277,Sheet2!C:D,2,0)</f>
        <v>31014650123016205</v>
      </c>
      <c r="C141" s="16" t="s">
        <v>84</v>
      </c>
      <c r="D141" s="167" t="s">
        <v>590</v>
      </c>
      <c r="E141" s="18" t="s">
        <v>593</v>
      </c>
      <c r="F141" s="19">
        <v>50000</v>
      </c>
      <c r="G141" s="20" t="s">
        <v>2442</v>
      </c>
      <c r="H141" s="20" t="s">
        <v>2443</v>
      </c>
      <c r="I141" s="20" t="s">
        <v>2381</v>
      </c>
      <c r="J141" s="56">
        <v>613.54</v>
      </c>
      <c r="K141" s="59">
        <v>521.18</v>
      </c>
      <c r="L141" s="59">
        <v>92.36</v>
      </c>
      <c r="M141" s="59"/>
      <c r="N141" s="59">
        <f t="shared" si="44"/>
        <v>0</v>
      </c>
      <c r="O141" s="16" t="s">
        <v>84</v>
      </c>
      <c r="P141" s="168" t="s">
        <v>2361</v>
      </c>
      <c r="Q141" s="113" t="s">
        <v>595</v>
      </c>
      <c r="R141" s="108"/>
      <c r="S141">
        <v>4.75</v>
      </c>
      <c r="T141">
        <f t="shared" ref="T141:T148" si="45">F141*S141/100/12/30</f>
        <v>6.59722222222222</v>
      </c>
      <c r="U141">
        <v>93</v>
      </c>
      <c r="V141">
        <f t="shared" ref="V141:V148" si="46">T141*U141</f>
        <v>613.541666666667</v>
      </c>
      <c r="W141">
        <f t="shared" ref="W141:W148" si="47">ROUND(V141:V277,2)</f>
        <v>613.54</v>
      </c>
      <c r="Z141" s="79" t="s">
        <v>2184</v>
      </c>
      <c r="AA141" s="79" t="s">
        <v>2185</v>
      </c>
      <c r="AD141">
        <v>0</v>
      </c>
      <c r="AE141" t="s">
        <v>2184</v>
      </c>
      <c r="AF141" t="s">
        <v>2373</v>
      </c>
      <c r="AG141" t="s">
        <v>2374</v>
      </c>
    </row>
    <row r="142" ht="22.5" spans="1:33">
      <c r="A142" s="8">
        <v>130</v>
      </c>
      <c r="B142" s="9" t="str">
        <f>VLOOKUP(D142:D278,Sheet2!C:D,2,0)</f>
        <v>31014650164020462</v>
      </c>
      <c r="C142" s="16" t="s">
        <v>974</v>
      </c>
      <c r="D142" s="16" t="s">
        <v>975</v>
      </c>
      <c r="E142" s="18" t="s">
        <v>2444</v>
      </c>
      <c r="F142" s="19">
        <v>50000</v>
      </c>
      <c r="G142" s="20" t="s">
        <v>2382</v>
      </c>
      <c r="H142" s="20" t="s">
        <v>2383</v>
      </c>
      <c r="I142" s="20" t="s">
        <v>2381</v>
      </c>
      <c r="J142" s="56">
        <v>561.88</v>
      </c>
      <c r="K142" s="59">
        <v>90.63</v>
      </c>
      <c r="L142" s="59"/>
      <c r="M142" s="59"/>
      <c r="N142" s="59">
        <f t="shared" si="44"/>
        <v>471.25</v>
      </c>
      <c r="O142" s="16" t="s">
        <v>974</v>
      </c>
      <c r="P142" s="168" t="s">
        <v>2363</v>
      </c>
      <c r="Q142" s="113" t="s">
        <v>978</v>
      </c>
      <c r="R142" s="108"/>
      <c r="S142" t="str">
        <f>VLOOKUP(D142:D278,Sheet2!C132:E501,3,FALSE)</f>
        <v>4.35</v>
      </c>
      <c r="T142">
        <f t="shared" si="45"/>
        <v>6.04166666666667</v>
      </c>
      <c r="U142">
        <v>93</v>
      </c>
      <c r="V142">
        <f t="shared" si="46"/>
        <v>561.875</v>
      </c>
      <c r="W142">
        <f t="shared" si="47"/>
        <v>561.88</v>
      </c>
      <c r="Z142" s="79" t="s">
        <v>2184</v>
      </c>
      <c r="AA142" s="79" t="s">
        <v>2185</v>
      </c>
      <c r="AD142">
        <v>0</v>
      </c>
      <c r="AE142" t="s">
        <v>2184</v>
      </c>
      <c r="AF142" t="s">
        <v>2373</v>
      </c>
      <c r="AG142" t="s">
        <v>2374</v>
      </c>
    </row>
    <row r="143" ht="22.5" spans="1:33">
      <c r="A143" s="8">
        <v>131</v>
      </c>
      <c r="B143" s="9" t="str">
        <f>VLOOKUP(D143:D279,Sheet2!C:D,2,0)</f>
        <v>31014650167171442</v>
      </c>
      <c r="C143" s="16" t="s">
        <v>1140</v>
      </c>
      <c r="D143" s="16" t="s">
        <v>1141</v>
      </c>
      <c r="E143" s="18" t="s">
        <v>593</v>
      </c>
      <c r="F143" s="19">
        <v>50000</v>
      </c>
      <c r="G143" s="20" t="s">
        <v>1128</v>
      </c>
      <c r="H143" s="20" t="s">
        <v>2384</v>
      </c>
      <c r="I143" s="20" t="s">
        <v>2381</v>
      </c>
      <c r="J143" s="56">
        <v>561.88</v>
      </c>
      <c r="K143" s="59">
        <v>477.29</v>
      </c>
      <c r="L143" s="59"/>
      <c r="M143" s="59"/>
      <c r="N143" s="59">
        <f t="shared" si="44"/>
        <v>84.59</v>
      </c>
      <c r="O143" s="16" t="s">
        <v>1140</v>
      </c>
      <c r="P143" s="168" t="s">
        <v>2365</v>
      </c>
      <c r="Q143" s="113" t="s">
        <v>1144</v>
      </c>
      <c r="R143" s="108"/>
      <c r="S143" t="str">
        <f>VLOOKUP(D143:D279,Sheet2!C133:E502,3,FALSE)</f>
        <v>4.35</v>
      </c>
      <c r="T143">
        <f t="shared" si="45"/>
        <v>6.04166666666667</v>
      </c>
      <c r="U143">
        <v>93</v>
      </c>
      <c r="V143">
        <f t="shared" si="46"/>
        <v>561.875</v>
      </c>
      <c r="W143">
        <f t="shared" si="47"/>
        <v>561.88</v>
      </c>
      <c r="Z143" s="79" t="s">
        <v>2184</v>
      </c>
      <c r="AA143" s="79" t="s">
        <v>2185</v>
      </c>
      <c r="AD143">
        <v>0</v>
      </c>
      <c r="AE143" t="s">
        <v>2184</v>
      </c>
      <c r="AF143" t="s">
        <v>2373</v>
      </c>
      <c r="AG143" t="s">
        <v>2374</v>
      </c>
    </row>
    <row r="144" ht="22.5" spans="1:33">
      <c r="A144" s="8">
        <v>132</v>
      </c>
      <c r="B144" s="9" t="str">
        <f>VLOOKUP(D144:D280,Sheet2!C:D,2,0)</f>
        <v>31014650167197530</v>
      </c>
      <c r="C144" s="16" t="s">
        <v>1178</v>
      </c>
      <c r="D144" s="16" t="s">
        <v>1179</v>
      </c>
      <c r="E144" s="18" t="s">
        <v>593</v>
      </c>
      <c r="F144" s="19">
        <v>50000</v>
      </c>
      <c r="G144" s="20" t="s">
        <v>1128</v>
      </c>
      <c r="H144" s="20" t="s">
        <v>2384</v>
      </c>
      <c r="I144" s="20" t="s">
        <v>2381</v>
      </c>
      <c r="J144" s="56">
        <v>561.88</v>
      </c>
      <c r="K144" s="59">
        <v>90.64</v>
      </c>
      <c r="L144" s="59">
        <v>459.17</v>
      </c>
      <c r="M144" s="59"/>
      <c r="N144" s="59">
        <f t="shared" si="44"/>
        <v>12.07</v>
      </c>
      <c r="O144" s="16" t="s">
        <v>1178</v>
      </c>
      <c r="P144" s="71" t="s">
        <v>2366</v>
      </c>
      <c r="Q144" s="113" t="s">
        <v>1180</v>
      </c>
      <c r="R144" s="108"/>
      <c r="S144" t="str">
        <f>VLOOKUP(D144:D280,Sheet2!C134:E503,3,FALSE)</f>
        <v>4.35</v>
      </c>
      <c r="T144">
        <f t="shared" si="45"/>
        <v>6.04166666666667</v>
      </c>
      <c r="U144">
        <v>93</v>
      </c>
      <c r="V144">
        <f t="shared" si="46"/>
        <v>561.875</v>
      </c>
      <c r="W144">
        <f t="shared" si="47"/>
        <v>561.88</v>
      </c>
      <c r="Z144" s="79" t="s">
        <v>2184</v>
      </c>
      <c r="AA144" s="79" t="s">
        <v>2185</v>
      </c>
      <c r="AD144">
        <v>0</v>
      </c>
      <c r="AE144" t="s">
        <v>2184</v>
      </c>
      <c r="AF144" t="s">
        <v>2373</v>
      </c>
      <c r="AG144" t="s">
        <v>2374</v>
      </c>
    </row>
    <row r="145" ht="22.5" spans="1:33">
      <c r="A145" s="8">
        <v>133</v>
      </c>
      <c r="B145" s="9" t="str">
        <f>VLOOKUP(D145:D281,Sheet2!C:D,2,0)</f>
        <v>31014650258152856</v>
      </c>
      <c r="C145" s="43" t="s">
        <v>1584</v>
      </c>
      <c r="D145" s="43" t="s">
        <v>1585</v>
      </c>
      <c r="E145" s="45" t="s">
        <v>593</v>
      </c>
      <c r="F145" s="95">
        <v>50000</v>
      </c>
      <c r="G145" s="46" t="s">
        <v>1556</v>
      </c>
      <c r="H145" s="46" t="s">
        <v>2391</v>
      </c>
      <c r="I145" s="20" t="s">
        <v>2381</v>
      </c>
      <c r="J145" s="56">
        <v>561.88</v>
      </c>
      <c r="K145" s="59">
        <v>271.88</v>
      </c>
      <c r="L145" s="59"/>
      <c r="M145" s="59"/>
      <c r="N145" s="59">
        <f t="shared" si="44"/>
        <v>290</v>
      </c>
      <c r="O145" s="43" t="s">
        <v>1584</v>
      </c>
      <c r="P145" s="173" t="s">
        <v>2368</v>
      </c>
      <c r="Q145" s="115">
        <v>18620948015</v>
      </c>
      <c r="R145" s="108"/>
      <c r="S145" t="str">
        <f>VLOOKUP(D145:D281,Sheet2!C135:E504,3,FALSE)</f>
        <v>4.35</v>
      </c>
      <c r="T145">
        <f t="shared" si="45"/>
        <v>6.04166666666667</v>
      </c>
      <c r="U145">
        <v>93</v>
      </c>
      <c r="V145">
        <f t="shared" si="46"/>
        <v>561.875</v>
      </c>
      <c r="W145">
        <f t="shared" si="47"/>
        <v>561.88</v>
      </c>
      <c r="Z145" s="79" t="s">
        <v>2184</v>
      </c>
      <c r="AA145" s="79" t="s">
        <v>2185</v>
      </c>
      <c r="AD145">
        <v>0</v>
      </c>
      <c r="AE145" t="s">
        <v>2184</v>
      </c>
      <c r="AF145" t="s">
        <v>2373</v>
      </c>
      <c r="AG145" t="s">
        <v>2374</v>
      </c>
    </row>
    <row r="146" ht="22.5" spans="1:33">
      <c r="A146" s="8">
        <v>134</v>
      </c>
      <c r="B146" s="9" t="str">
        <f>VLOOKUP(D146:D282,Sheet2!C:D,2,0)</f>
        <v>31014650311299278</v>
      </c>
      <c r="C146" s="16" t="s">
        <v>86</v>
      </c>
      <c r="D146" s="167" t="s">
        <v>1739</v>
      </c>
      <c r="E146" s="18" t="s">
        <v>593</v>
      </c>
      <c r="F146" s="19">
        <v>50000</v>
      </c>
      <c r="G146" s="20" t="s">
        <v>2445</v>
      </c>
      <c r="H146" s="20" t="s">
        <v>2446</v>
      </c>
      <c r="I146" s="20" t="s">
        <v>2381</v>
      </c>
      <c r="J146" s="126">
        <v>536.04</v>
      </c>
      <c r="K146" s="127">
        <v>51.88</v>
      </c>
      <c r="L146" s="127"/>
      <c r="M146" s="127"/>
      <c r="N146" s="59">
        <f t="shared" si="44"/>
        <v>484.16</v>
      </c>
      <c r="O146" s="16" t="s">
        <v>86</v>
      </c>
      <c r="P146" s="169" t="s">
        <v>2369</v>
      </c>
      <c r="Q146" s="113">
        <v>15906486786</v>
      </c>
      <c r="R146" s="108"/>
      <c r="S146" t="str">
        <f>VLOOKUP(D146:D282,Sheet2!C136:E505,3,FALSE)</f>
        <v>4.15</v>
      </c>
      <c r="T146">
        <f t="shared" si="45"/>
        <v>5.76388888888889</v>
      </c>
      <c r="U146">
        <v>93</v>
      </c>
      <c r="V146">
        <f t="shared" si="46"/>
        <v>536.041666666667</v>
      </c>
      <c r="W146">
        <f t="shared" si="47"/>
        <v>536.04</v>
      </c>
      <c r="Z146" s="79" t="s">
        <v>2184</v>
      </c>
      <c r="AA146" s="79" t="s">
        <v>2185</v>
      </c>
      <c r="AD146">
        <v>0</v>
      </c>
      <c r="AE146" t="s">
        <v>2184</v>
      </c>
      <c r="AF146" t="s">
        <v>2373</v>
      </c>
      <c r="AG146" t="s">
        <v>2374</v>
      </c>
    </row>
    <row r="147" ht="22.5" spans="1:34">
      <c r="A147" s="8">
        <v>135</v>
      </c>
      <c r="B147" s="29" t="str">
        <f>VLOOKUP(D147:D283,Sheet2!C:D,2,0)</f>
        <v>31014650356007318</v>
      </c>
      <c r="C147" s="30" t="s">
        <v>1866</v>
      </c>
      <c r="D147" s="31" t="s">
        <v>1867</v>
      </c>
      <c r="E147" s="81" t="s">
        <v>2447</v>
      </c>
      <c r="F147" s="32">
        <v>50000</v>
      </c>
      <c r="G147" s="33" t="s">
        <v>1850</v>
      </c>
      <c r="H147" s="34" t="s">
        <v>1851</v>
      </c>
      <c r="I147" s="32" t="s">
        <v>2381</v>
      </c>
      <c r="J147" s="96">
        <v>355.56</v>
      </c>
      <c r="K147" s="97"/>
      <c r="L147" s="97"/>
      <c r="M147" s="97"/>
      <c r="N147" s="68">
        <v>0</v>
      </c>
      <c r="O147" s="30" t="s">
        <v>1866</v>
      </c>
      <c r="P147" s="80"/>
      <c r="Q147" s="31" t="s">
        <v>126</v>
      </c>
      <c r="R147" s="112"/>
      <c r="S147" s="79" t="str">
        <f>VLOOKUP(D147:D283,Sheet2!C137:E506,3,FALSE)</f>
        <v>4</v>
      </c>
      <c r="T147" s="79">
        <f t="shared" si="45"/>
        <v>5.55555555555556</v>
      </c>
      <c r="U147" s="79">
        <v>93</v>
      </c>
      <c r="V147" s="79">
        <f t="shared" si="46"/>
        <v>516.666666666667</v>
      </c>
      <c r="W147" s="79">
        <f t="shared" si="47"/>
        <v>516.67</v>
      </c>
      <c r="X147" s="79">
        <f>I147-G147</f>
        <v>64</v>
      </c>
      <c r="Y147" s="79">
        <f>T147*X147</f>
        <v>355.555555555556</v>
      </c>
      <c r="Z147" s="79" t="s">
        <v>2184</v>
      </c>
      <c r="AA147" s="79" t="s">
        <v>2185</v>
      </c>
      <c r="AB147" s="79">
        <f>ROUND(Y147:Y259,2)</f>
        <v>355.56</v>
      </c>
      <c r="AC147" s="79">
        <f>J147-AB147</f>
        <v>0</v>
      </c>
      <c r="AD147" s="79">
        <f>U147-X147</f>
        <v>29</v>
      </c>
      <c r="AE147" t="s">
        <v>2427</v>
      </c>
      <c r="AF147" t="s">
        <v>2428</v>
      </c>
      <c r="AG147" t="s">
        <v>2429</v>
      </c>
      <c r="AH147">
        <v>94.44</v>
      </c>
    </row>
    <row r="148" ht="22.5" spans="1:34">
      <c r="A148" s="8">
        <v>136</v>
      </c>
      <c r="B148" s="29" t="str">
        <f>VLOOKUP(D148:D284,Sheet2!C:D,2,0)</f>
        <v>31014650356484473</v>
      </c>
      <c r="C148" s="30" t="s">
        <v>2039</v>
      </c>
      <c r="D148" s="31" t="s">
        <v>2040</v>
      </c>
      <c r="E148" s="81" t="s">
        <v>593</v>
      </c>
      <c r="F148" s="32">
        <v>50000</v>
      </c>
      <c r="G148" s="33" t="s">
        <v>2015</v>
      </c>
      <c r="H148" s="34" t="s">
        <v>2016</v>
      </c>
      <c r="I148" s="32" t="s">
        <v>2381</v>
      </c>
      <c r="J148" s="96">
        <v>344.44</v>
      </c>
      <c r="K148" s="97"/>
      <c r="L148" s="97"/>
      <c r="M148" s="97"/>
      <c r="N148" s="68">
        <v>0</v>
      </c>
      <c r="O148" s="30" t="s">
        <v>2039</v>
      </c>
      <c r="P148" s="80"/>
      <c r="Q148" s="31" t="s">
        <v>2041</v>
      </c>
      <c r="R148" s="112"/>
      <c r="S148" s="79" t="str">
        <f>VLOOKUP(D148:D284,Sheet2!C138:E507,3,FALSE)</f>
        <v>4</v>
      </c>
      <c r="T148" s="79">
        <f t="shared" si="45"/>
        <v>5.55555555555556</v>
      </c>
      <c r="U148" s="79">
        <v>93</v>
      </c>
      <c r="V148" s="79">
        <f t="shared" si="46"/>
        <v>516.666666666667</v>
      </c>
      <c r="W148" s="79">
        <f t="shared" si="47"/>
        <v>516.67</v>
      </c>
      <c r="X148" s="79">
        <f>I148-G148</f>
        <v>62</v>
      </c>
      <c r="Y148" s="79">
        <f>T148*X148</f>
        <v>344.444444444444</v>
      </c>
      <c r="Z148" s="79" t="s">
        <v>2184</v>
      </c>
      <c r="AA148" s="79" t="s">
        <v>2185</v>
      </c>
      <c r="AB148" s="79">
        <f>ROUND(Y148:Y260,2)</f>
        <v>344.44</v>
      </c>
      <c r="AC148" s="79">
        <f>J148-AB148</f>
        <v>0</v>
      </c>
      <c r="AD148" s="79">
        <f>U148-X148</f>
        <v>31</v>
      </c>
      <c r="AE148" t="s">
        <v>2392</v>
      </c>
      <c r="AF148" t="s">
        <v>2393</v>
      </c>
      <c r="AG148" t="s">
        <v>2394</v>
      </c>
      <c r="AH148">
        <v>13.51</v>
      </c>
    </row>
    <row r="149" spans="1:30">
      <c r="A149" s="119"/>
      <c r="B149" s="119"/>
      <c r="C149" s="120"/>
      <c r="D149" s="121"/>
      <c r="E149" s="121"/>
      <c r="F149" s="122"/>
      <c r="G149" s="123"/>
      <c r="H149" s="123"/>
      <c r="I149" s="122"/>
      <c r="J149" s="128">
        <f>SUM(J137:J148)</f>
        <v>5548.46</v>
      </c>
      <c r="K149" s="128"/>
      <c r="L149" s="128"/>
      <c r="M149" s="128"/>
      <c r="N149" s="68"/>
      <c r="O149" s="120"/>
      <c r="P149" s="132"/>
      <c r="Q149" s="121"/>
      <c r="R149" s="133"/>
      <c r="S149" s="79"/>
      <c r="T149" s="79"/>
      <c r="U149" s="79"/>
      <c r="V149" s="79"/>
      <c r="W149" s="79"/>
      <c r="X149" s="79"/>
      <c r="Y149" s="79"/>
      <c r="Z149" s="79"/>
      <c r="AA149" s="79"/>
      <c r="AB149" s="79"/>
      <c r="AC149" s="79"/>
      <c r="AD149" s="79"/>
    </row>
    <row r="150" spans="6:33">
      <c r="F150">
        <f>SUM(F5:F148)</f>
        <v>4410000</v>
      </c>
      <c r="J150">
        <f>SUM(J5:J148)</f>
        <v>116491.74</v>
      </c>
      <c r="N150" s="59"/>
      <c r="Z150" s="79" t="s">
        <v>2184</v>
      </c>
      <c r="AA150" s="79" t="s">
        <v>2185</v>
      </c>
      <c r="AE150" t="s">
        <v>2184</v>
      </c>
      <c r="AF150" t="s">
        <v>2185</v>
      </c>
      <c r="AG150" t="s">
        <v>2448</v>
      </c>
    </row>
  </sheetData>
  <mergeCells count="26">
    <mergeCell ref="A1:Q1"/>
    <mergeCell ref="A2:E2"/>
    <mergeCell ref="O3:P3"/>
    <mergeCell ref="A3:A4"/>
    <mergeCell ref="B3:B4"/>
    <mergeCell ref="C3:C4"/>
    <mergeCell ref="D3:D4"/>
    <mergeCell ref="E3:E4"/>
    <mergeCell ref="F3:F4"/>
    <mergeCell ref="G3:G4"/>
    <mergeCell ref="H3:H4"/>
    <mergeCell ref="I3:I4"/>
    <mergeCell ref="J3:J4"/>
    <mergeCell ref="N3:N4"/>
    <mergeCell ref="Q3:Q4"/>
    <mergeCell ref="R3:R4"/>
    <mergeCell ref="R5:R33"/>
    <mergeCell ref="R35:R48"/>
    <mergeCell ref="R50:R78"/>
    <mergeCell ref="R80:R88"/>
    <mergeCell ref="R90:R103"/>
    <mergeCell ref="R105:R111"/>
    <mergeCell ref="R113:R120"/>
    <mergeCell ref="R122:R135"/>
    <mergeCell ref="R137:R148"/>
    <mergeCell ref="K3:M4"/>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50"/>
  <sheetViews>
    <sheetView topLeftCell="A29" workbookViewId="0">
      <selection activeCell="L162" sqref="L162"/>
    </sheetView>
  </sheetViews>
  <sheetFormatPr defaultColWidth="9" defaultRowHeight="14.25"/>
  <cols>
    <col min="2" max="2" width="21.375" customWidth="1"/>
    <col min="5" max="24" width="9" customWidth="1"/>
    <col min="25" max="25" width="12.5" customWidth="1"/>
    <col min="26" max="27" width="9" customWidth="1"/>
    <col min="28" max="28" width="10.25" customWidth="1"/>
    <col min="29" max="30" width="9" customWidth="1"/>
    <col min="31" max="31" width="11.25" customWidth="1"/>
    <col min="32" max="32" width="11.625" customWidth="1"/>
    <col min="33" max="33" width="21" customWidth="1"/>
    <col min="34" max="36" width="9" customWidth="1"/>
    <col min="37" max="37" width="18.5" customWidth="1"/>
    <col min="41" max="41" width="12.625"/>
  </cols>
  <sheetData>
    <row r="1" ht="20.25" spans="1:41">
      <c r="A1" s="2" t="s">
        <v>0</v>
      </c>
      <c r="B1" s="2"/>
      <c r="C1" s="2"/>
      <c r="D1" s="2"/>
      <c r="E1" s="2"/>
      <c r="F1" s="2"/>
      <c r="G1" s="2"/>
      <c r="H1" s="2"/>
      <c r="I1" s="2"/>
      <c r="J1" s="2"/>
      <c r="K1" s="2"/>
      <c r="L1" s="2"/>
      <c r="M1" s="2"/>
      <c r="N1" s="2"/>
      <c r="O1" s="2"/>
      <c r="P1" s="2"/>
      <c r="Q1" s="2"/>
      <c r="R1" s="69"/>
      <c r="V1" s="70">
        <v>44832</v>
      </c>
      <c r="W1" s="70">
        <v>44900</v>
      </c>
      <c r="X1">
        <f>W1-V1</f>
        <v>68</v>
      </c>
      <c r="Y1" s="70">
        <v>44887</v>
      </c>
      <c r="Z1" s="79"/>
      <c r="AA1" s="79"/>
      <c r="AB1">
        <f>Y1-V1</f>
        <v>55</v>
      </c>
      <c r="AC1" t="s">
        <v>2184</v>
      </c>
      <c r="AD1" t="s">
        <v>2185</v>
      </c>
      <c r="AK1" t="s">
        <v>2449</v>
      </c>
      <c r="AL1" t="s">
        <v>2450</v>
      </c>
      <c r="AM1" t="s">
        <v>2451</v>
      </c>
      <c r="AN1" t="s">
        <v>2452</v>
      </c>
      <c r="AO1" t="s">
        <v>2451</v>
      </c>
    </row>
    <row r="2" spans="1:24">
      <c r="A2" s="3" t="s">
        <v>2186</v>
      </c>
      <c r="B2" s="3"/>
      <c r="C2" s="3"/>
      <c r="D2" s="3"/>
      <c r="E2" s="3"/>
      <c r="Q2" t="s">
        <v>2187</v>
      </c>
      <c r="V2" s="70">
        <v>44832</v>
      </c>
      <c r="W2" s="70">
        <v>44904</v>
      </c>
      <c r="X2">
        <f>W2-V2</f>
        <v>72</v>
      </c>
    </row>
    <row r="3" spans="1:20">
      <c r="A3" s="4" t="s">
        <v>2</v>
      </c>
      <c r="B3" s="5" t="s">
        <v>2188</v>
      </c>
      <c r="C3" s="4" t="s">
        <v>3</v>
      </c>
      <c r="D3" s="4" t="s">
        <v>2189</v>
      </c>
      <c r="E3" s="4" t="s">
        <v>4</v>
      </c>
      <c r="F3" s="6" t="s">
        <v>5</v>
      </c>
      <c r="G3" s="6" t="s">
        <v>6</v>
      </c>
      <c r="H3" s="6" t="s">
        <v>7</v>
      </c>
      <c r="I3" s="6" t="s">
        <v>8</v>
      </c>
      <c r="J3" s="4" t="s">
        <v>9</v>
      </c>
      <c r="K3" s="49" t="s">
        <v>2190</v>
      </c>
      <c r="L3" s="50"/>
      <c r="M3" s="51"/>
      <c r="N3" s="5" t="s">
        <v>2191</v>
      </c>
      <c r="O3" s="4" t="s">
        <v>10</v>
      </c>
      <c r="P3" s="4"/>
      <c r="Q3" s="5" t="s">
        <v>104</v>
      </c>
      <c r="R3" s="4" t="s">
        <v>2192</v>
      </c>
      <c r="S3" t="s">
        <v>2193</v>
      </c>
      <c r="T3" t="s">
        <v>2194</v>
      </c>
    </row>
    <row r="4" spans="1:18">
      <c r="A4" s="4"/>
      <c r="B4" s="7"/>
      <c r="C4" s="4"/>
      <c r="D4" s="4"/>
      <c r="E4" s="4"/>
      <c r="F4" s="6"/>
      <c r="G4" s="4"/>
      <c r="H4" s="4"/>
      <c r="I4" s="4"/>
      <c r="J4" s="4"/>
      <c r="K4" s="53"/>
      <c r="L4" s="54"/>
      <c r="M4" s="55"/>
      <c r="N4" s="7"/>
      <c r="O4" s="4" t="s">
        <v>11</v>
      </c>
      <c r="P4" s="4" t="s">
        <v>2195</v>
      </c>
      <c r="Q4" s="7"/>
      <c r="R4" s="4"/>
    </row>
    <row r="5" ht="22.5" spans="1:33">
      <c r="A5" s="8">
        <v>1</v>
      </c>
      <c r="B5" s="9" t="str">
        <f>VLOOKUP(D5:D148,Sheet2!C:D,2,0)</f>
        <v>31014650063172613</v>
      </c>
      <c r="C5" s="10" t="s">
        <v>12</v>
      </c>
      <c r="D5" s="165" t="s">
        <v>527</v>
      </c>
      <c r="E5" s="12" t="s">
        <v>15</v>
      </c>
      <c r="F5" s="13">
        <v>50000</v>
      </c>
      <c r="G5" s="14" t="s">
        <v>528</v>
      </c>
      <c r="H5" s="14" t="s">
        <v>2372</v>
      </c>
      <c r="I5" s="14" t="s">
        <v>2372</v>
      </c>
      <c r="J5" s="56">
        <v>489.38</v>
      </c>
      <c r="K5" s="59">
        <v>489.38</v>
      </c>
      <c r="L5" s="59"/>
      <c r="M5" s="59"/>
      <c r="N5" s="59">
        <f t="shared" ref="N5:N28" si="0">J5-K5-L5-M5</f>
        <v>0</v>
      </c>
      <c r="O5" s="10" t="s">
        <v>12</v>
      </c>
      <c r="P5" s="71" t="s">
        <v>2196</v>
      </c>
      <c r="Q5" s="71" t="s">
        <v>531</v>
      </c>
      <c r="R5" s="72" t="s">
        <v>2197</v>
      </c>
      <c r="S5" t="str">
        <f>VLOOKUP(D5:D148,Sheet2!C3:E372,3,FALSE)</f>
        <v>4.35</v>
      </c>
      <c r="T5">
        <f t="shared" ref="T5:T33" si="1">F5*S5/100/12/30</f>
        <v>6.04166666666667</v>
      </c>
      <c r="U5">
        <v>81</v>
      </c>
      <c r="V5">
        <f t="shared" ref="V5:V33" si="2">T5*U5</f>
        <v>489.375</v>
      </c>
      <c r="W5">
        <f>ROUND(V5:V148,2)</f>
        <v>489.38</v>
      </c>
      <c r="Z5" s="79" t="s">
        <v>2184</v>
      </c>
      <c r="AA5" s="79" t="s">
        <v>2185</v>
      </c>
      <c r="AD5">
        <v>0</v>
      </c>
      <c r="AE5" t="s">
        <v>2184</v>
      </c>
      <c r="AF5" t="s">
        <v>2373</v>
      </c>
      <c r="AG5" t="s">
        <v>2374</v>
      </c>
    </row>
    <row r="6" ht="22.5" spans="1:33">
      <c r="A6" s="8">
        <v>2</v>
      </c>
      <c r="B6" s="166" t="s">
        <v>2198</v>
      </c>
      <c r="C6" s="16" t="s">
        <v>2199</v>
      </c>
      <c r="D6" s="167" t="s">
        <v>2200</v>
      </c>
      <c r="E6" s="18" t="s">
        <v>15</v>
      </c>
      <c r="F6" s="19">
        <v>0</v>
      </c>
      <c r="G6" s="20" t="s">
        <v>2202</v>
      </c>
      <c r="H6" s="20" t="s">
        <v>2375</v>
      </c>
      <c r="I6" s="14" t="s">
        <v>2375</v>
      </c>
      <c r="J6" s="56">
        <v>95</v>
      </c>
      <c r="K6" s="59">
        <v>0</v>
      </c>
      <c r="L6" s="59"/>
      <c r="M6" s="59"/>
      <c r="N6" s="59">
        <f t="shared" si="0"/>
        <v>95</v>
      </c>
      <c r="O6" s="16" t="s">
        <v>2199</v>
      </c>
      <c r="P6" s="168" t="s">
        <v>2203</v>
      </c>
      <c r="Q6" s="71" t="s">
        <v>2204</v>
      </c>
      <c r="R6" s="73"/>
      <c r="S6">
        <v>4.75</v>
      </c>
      <c r="T6">
        <f t="shared" si="1"/>
        <v>0</v>
      </c>
      <c r="U6">
        <v>24</v>
      </c>
      <c r="V6">
        <f t="shared" si="2"/>
        <v>0</v>
      </c>
      <c r="W6">
        <f t="shared" ref="W6:W33" si="3">ROUND(V6:V150,2)</f>
        <v>0</v>
      </c>
      <c r="Z6" s="79" t="s">
        <v>2184</v>
      </c>
      <c r="AA6" s="79" t="s">
        <v>2185</v>
      </c>
      <c r="AD6">
        <v>0</v>
      </c>
      <c r="AE6" t="s">
        <v>2184</v>
      </c>
      <c r="AF6" t="s">
        <v>2373</v>
      </c>
      <c r="AG6" t="s">
        <v>2374</v>
      </c>
    </row>
    <row r="7" ht="22.5" spans="1:33">
      <c r="A7" s="8">
        <v>3</v>
      </c>
      <c r="B7" s="9" t="str">
        <f>VLOOKUP(D7:D151,Sheet2!C:D,2,0)</f>
        <v>31014650115710759</v>
      </c>
      <c r="C7" s="16" t="s">
        <v>310</v>
      </c>
      <c r="D7" s="167" t="s">
        <v>311</v>
      </c>
      <c r="E7" s="18" t="s">
        <v>15</v>
      </c>
      <c r="F7" s="19">
        <v>0</v>
      </c>
      <c r="G7" s="20" t="s">
        <v>184</v>
      </c>
      <c r="H7" s="20" t="s">
        <v>2376</v>
      </c>
      <c r="I7" s="14" t="s">
        <v>2377</v>
      </c>
      <c r="J7" s="60">
        <v>362.84</v>
      </c>
      <c r="K7" s="61">
        <v>362.84</v>
      </c>
      <c r="L7" s="61"/>
      <c r="M7" s="61"/>
      <c r="N7" s="59">
        <f t="shared" si="0"/>
        <v>0</v>
      </c>
      <c r="O7" s="16" t="s">
        <v>310</v>
      </c>
      <c r="P7" s="168" t="s">
        <v>2206</v>
      </c>
      <c r="Q7" s="71" t="s">
        <v>312</v>
      </c>
      <c r="R7" s="73"/>
      <c r="S7" t="str">
        <f>VLOOKUP(D7:D151,Sheet2!C5:E374,3,FALSE)</f>
        <v>4.75</v>
      </c>
      <c r="T7">
        <f t="shared" si="1"/>
        <v>0</v>
      </c>
      <c r="U7">
        <v>93</v>
      </c>
      <c r="V7">
        <f t="shared" si="2"/>
        <v>0</v>
      </c>
      <c r="W7">
        <f t="shared" si="3"/>
        <v>0</v>
      </c>
      <c r="Z7" s="79" t="s">
        <v>2184</v>
      </c>
      <c r="AA7" s="79" t="s">
        <v>2185</v>
      </c>
      <c r="AD7">
        <v>0</v>
      </c>
      <c r="AE7" t="s">
        <v>2184</v>
      </c>
      <c r="AF7" t="s">
        <v>2373</v>
      </c>
      <c r="AG7" t="s">
        <v>2374</v>
      </c>
    </row>
    <row r="8" ht="22.5" spans="1:33">
      <c r="A8" s="8">
        <v>4</v>
      </c>
      <c r="B8" s="9" t="str">
        <f>VLOOKUP(D8:D152,Sheet2!C:D,2,0)</f>
        <v>31014650115698061</v>
      </c>
      <c r="C8" s="16" t="s">
        <v>296</v>
      </c>
      <c r="D8" s="167" t="s">
        <v>297</v>
      </c>
      <c r="E8" s="18" t="s">
        <v>15</v>
      </c>
      <c r="F8" s="19">
        <v>0</v>
      </c>
      <c r="G8" s="20" t="s">
        <v>184</v>
      </c>
      <c r="H8" s="20" t="s">
        <v>2376</v>
      </c>
      <c r="I8" s="14" t="s">
        <v>2377</v>
      </c>
      <c r="J8" s="60">
        <v>362.84</v>
      </c>
      <c r="K8" s="61">
        <v>0</v>
      </c>
      <c r="L8" s="61"/>
      <c r="M8" s="61"/>
      <c r="N8" s="59">
        <f t="shared" si="0"/>
        <v>362.84</v>
      </c>
      <c r="O8" s="16" t="s">
        <v>296</v>
      </c>
      <c r="P8" s="71" t="s">
        <v>2207</v>
      </c>
      <c r="Q8" s="71" t="s">
        <v>300</v>
      </c>
      <c r="R8" s="73"/>
      <c r="S8" t="str">
        <f>VLOOKUP(D8:D152,Sheet2!C6:E375,3,FALSE)</f>
        <v>4.75</v>
      </c>
      <c r="T8">
        <f t="shared" si="1"/>
        <v>0</v>
      </c>
      <c r="U8">
        <v>93</v>
      </c>
      <c r="V8">
        <f t="shared" si="2"/>
        <v>0</v>
      </c>
      <c r="W8">
        <f t="shared" si="3"/>
        <v>0</v>
      </c>
      <c r="Z8" s="79" t="s">
        <v>2184</v>
      </c>
      <c r="AA8" s="79" t="s">
        <v>2185</v>
      </c>
      <c r="AD8">
        <v>0</v>
      </c>
      <c r="AE8" t="s">
        <v>2184</v>
      </c>
      <c r="AF8" t="s">
        <v>2373</v>
      </c>
      <c r="AG8" t="s">
        <v>2374</v>
      </c>
    </row>
    <row r="9" ht="22.5" spans="1:33">
      <c r="A9" s="8">
        <v>5</v>
      </c>
      <c r="B9" s="9" t="str">
        <f>VLOOKUP(D9:D153,Sheet2!C:D,2,0)</f>
        <v>31014650115671333</v>
      </c>
      <c r="C9" s="16" t="s">
        <v>306</v>
      </c>
      <c r="D9" s="167" t="s">
        <v>307</v>
      </c>
      <c r="E9" s="18" t="s">
        <v>15</v>
      </c>
      <c r="F9" s="19">
        <v>0</v>
      </c>
      <c r="G9" s="20" t="s">
        <v>184</v>
      </c>
      <c r="H9" s="20" t="s">
        <v>2376</v>
      </c>
      <c r="I9" s="14" t="s">
        <v>2377</v>
      </c>
      <c r="J9" s="60">
        <v>362.84</v>
      </c>
      <c r="K9" s="61">
        <v>0</v>
      </c>
      <c r="L9" s="61"/>
      <c r="M9" s="61"/>
      <c r="N9" s="59">
        <f t="shared" si="0"/>
        <v>362.84</v>
      </c>
      <c r="O9" s="16" t="s">
        <v>306</v>
      </c>
      <c r="P9" s="71" t="s">
        <v>2208</v>
      </c>
      <c r="Q9" s="71" t="s">
        <v>308</v>
      </c>
      <c r="R9" s="73"/>
      <c r="S9" t="str">
        <f>VLOOKUP(D9:D153,Sheet2!C7:E376,3,FALSE)</f>
        <v>4.75</v>
      </c>
      <c r="T9">
        <f t="shared" si="1"/>
        <v>0</v>
      </c>
      <c r="U9">
        <v>93</v>
      </c>
      <c r="V9">
        <f t="shared" si="2"/>
        <v>0</v>
      </c>
      <c r="W9">
        <f t="shared" si="3"/>
        <v>0</v>
      </c>
      <c r="Z9" s="79" t="s">
        <v>2184</v>
      </c>
      <c r="AA9" s="79" t="s">
        <v>2185</v>
      </c>
      <c r="AD9">
        <v>0</v>
      </c>
      <c r="AE9" t="s">
        <v>2184</v>
      </c>
      <c r="AF9" t="s">
        <v>2373</v>
      </c>
      <c r="AG9" t="s">
        <v>2374</v>
      </c>
    </row>
    <row r="10" ht="22.5" spans="1:33">
      <c r="A10" s="8">
        <v>6</v>
      </c>
      <c r="B10" s="9" t="str">
        <f>VLOOKUP(D10:D154,Sheet2!C:D,2,0)</f>
        <v>31014650115786286</v>
      </c>
      <c r="C10" s="16" t="s">
        <v>405</v>
      </c>
      <c r="D10" s="167" t="s">
        <v>406</v>
      </c>
      <c r="E10" s="18" t="s">
        <v>15</v>
      </c>
      <c r="F10" s="19">
        <v>0</v>
      </c>
      <c r="G10" s="20" t="s">
        <v>356</v>
      </c>
      <c r="H10" s="20" t="s">
        <v>2378</v>
      </c>
      <c r="I10" s="14" t="s">
        <v>2377</v>
      </c>
      <c r="J10" s="60">
        <v>362.84</v>
      </c>
      <c r="K10" s="61">
        <v>0</v>
      </c>
      <c r="L10" s="61"/>
      <c r="M10" s="61"/>
      <c r="N10" s="59">
        <f t="shared" si="0"/>
        <v>362.84</v>
      </c>
      <c r="O10" s="16" t="s">
        <v>405</v>
      </c>
      <c r="P10" s="71" t="s">
        <v>2210</v>
      </c>
      <c r="Q10" s="71" t="s">
        <v>409</v>
      </c>
      <c r="R10" s="73"/>
      <c r="S10" t="str">
        <f>VLOOKUP(D10:D154,Sheet2!C8:E377,3,FALSE)</f>
        <v>4.75</v>
      </c>
      <c r="T10">
        <f t="shared" si="1"/>
        <v>0</v>
      </c>
      <c r="U10">
        <v>93</v>
      </c>
      <c r="V10">
        <f t="shared" si="2"/>
        <v>0</v>
      </c>
      <c r="W10">
        <f t="shared" si="3"/>
        <v>0</v>
      </c>
      <c r="Z10" s="79" t="s">
        <v>2184</v>
      </c>
      <c r="AA10" s="79" t="s">
        <v>2185</v>
      </c>
      <c r="AD10">
        <v>0</v>
      </c>
      <c r="AE10" t="s">
        <v>2184</v>
      </c>
      <c r="AF10" t="s">
        <v>2373</v>
      </c>
      <c r="AG10" t="s">
        <v>2374</v>
      </c>
    </row>
    <row r="11" ht="22.5" spans="1:33">
      <c r="A11" s="8">
        <v>7</v>
      </c>
      <c r="B11" s="9" t="str">
        <f>VLOOKUP(D11:D155,Sheet2!C:D,2,0)</f>
        <v>31014650115818573</v>
      </c>
      <c r="C11" s="16" t="s">
        <v>477</v>
      </c>
      <c r="D11" s="167" t="s">
        <v>478</v>
      </c>
      <c r="E11" s="18" t="s">
        <v>15</v>
      </c>
      <c r="F11" s="19">
        <v>0</v>
      </c>
      <c r="G11" s="20" t="s">
        <v>356</v>
      </c>
      <c r="H11" s="20" t="s">
        <v>2378</v>
      </c>
      <c r="I11" s="14" t="s">
        <v>2377</v>
      </c>
      <c r="J11" s="60">
        <v>362.84</v>
      </c>
      <c r="K11" s="61">
        <v>0</v>
      </c>
      <c r="L11" s="61"/>
      <c r="M11" s="61"/>
      <c r="N11" s="59">
        <f t="shared" si="0"/>
        <v>362.84</v>
      </c>
      <c r="O11" s="16" t="s">
        <v>477</v>
      </c>
      <c r="P11" s="168" t="s">
        <v>2211</v>
      </c>
      <c r="Q11" s="71" t="s">
        <v>480</v>
      </c>
      <c r="R11" s="73"/>
      <c r="S11" t="str">
        <f>VLOOKUP(D11:D155,Sheet2!C9:E378,3,FALSE)</f>
        <v>4.75</v>
      </c>
      <c r="T11">
        <f t="shared" si="1"/>
        <v>0</v>
      </c>
      <c r="U11">
        <v>93</v>
      </c>
      <c r="V11">
        <f t="shared" si="2"/>
        <v>0</v>
      </c>
      <c r="W11">
        <f t="shared" si="3"/>
        <v>0</v>
      </c>
      <c r="Z11" s="79" t="s">
        <v>2184</v>
      </c>
      <c r="AA11" s="79" t="s">
        <v>2185</v>
      </c>
      <c r="AD11">
        <v>0</v>
      </c>
      <c r="AE11" t="s">
        <v>2184</v>
      </c>
      <c r="AF11" t="s">
        <v>2373</v>
      </c>
      <c r="AG11" t="s">
        <v>2374</v>
      </c>
    </row>
    <row r="12" ht="22.5" spans="1:33">
      <c r="A12" s="8">
        <v>8</v>
      </c>
      <c r="B12" s="9" t="str">
        <f>VLOOKUP(D12:D156,Sheet2!C:D,2,0)</f>
        <v>31014650115795202</v>
      </c>
      <c r="C12" s="16" t="s">
        <v>510</v>
      </c>
      <c r="D12" s="167" t="s">
        <v>511</v>
      </c>
      <c r="E12" s="18" t="s">
        <v>15</v>
      </c>
      <c r="F12" s="19">
        <v>0</v>
      </c>
      <c r="G12" s="20" t="s">
        <v>356</v>
      </c>
      <c r="H12" s="20" t="s">
        <v>2378</v>
      </c>
      <c r="I12" s="14" t="s">
        <v>2377</v>
      </c>
      <c r="J12" s="60">
        <v>362.84</v>
      </c>
      <c r="K12" s="61">
        <v>0</v>
      </c>
      <c r="L12" s="61"/>
      <c r="M12" s="61"/>
      <c r="N12" s="59">
        <f t="shared" si="0"/>
        <v>362.84</v>
      </c>
      <c r="O12" s="16" t="s">
        <v>510</v>
      </c>
      <c r="P12" s="168" t="s">
        <v>2212</v>
      </c>
      <c r="Q12" s="71" t="s">
        <v>514</v>
      </c>
      <c r="R12" s="73"/>
      <c r="S12" t="str">
        <f>VLOOKUP(D12:D156,Sheet2!C10:E379,3,FALSE)</f>
        <v>4.75</v>
      </c>
      <c r="T12">
        <f t="shared" si="1"/>
        <v>0</v>
      </c>
      <c r="U12">
        <v>93</v>
      </c>
      <c r="V12">
        <f t="shared" si="2"/>
        <v>0</v>
      </c>
      <c r="W12">
        <f t="shared" si="3"/>
        <v>0</v>
      </c>
      <c r="Z12" s="79" t="s">
        <v>2184</v>
      </c>
      <c r="AA12" s="79" t="s">
        <v>2185</v>
      </c>
      <c r="AD12">
        <v>0</v>
      </c>
      <c r="AE12" t="s">
        <v>2184</v>
      </c>
      <c r="AF12" t="s">
        <v>2373</v>
      </c>
      <c r="AG12" t="s">
        <v>2374</v>
      </c>
    </row>
    <row r="13" ht="22.5" spans="1:33">
      <c r="A13" s="8">
        <v>9</v>
      </c>
      <c r="B13" s="9" t="str">
        <f>VLOOKUP(D13:D157,Sheet2!C:D,2,0)</f>
        <v>31014650163861134</v>
      </c>
      <c r="C13" s="16" t="s">
        <v>14</v>
      </c>
      <c r="D13" s="167" t="s">
        <v>916</v>
      </c>
      <c r="E13" s="18" t="s">
        <v>15</v>
      </c>
      <c r="F13" s="19">
        <v>50000</v>
      </c>
      <c r="G13" s="20" t="s">
        <v>2379</v>
      </c>
      <c r="H13" s="20" t="s">
        <v>2380</v>
      </c>
      <c r="I13" s="14" t="s">
        <v>2381</v>
      </c>
      <c r="J13" s="56">
        <v>561.88</v>
      </c>
      <c r="K13" s="59">
        <v>54.38</v>
      </c>
      <c r="L13" s="59"/>
      <c r="M13" s="59"/>
      <c r="N13" s="59">
        <f t="shared" si="0"/>
        <v>507.5</v>
      </c>
      <c r="O13" s="16" t="s">
        <v>14</v>
      </c>
      <c r="P13" s="168" t="s">
        <v>2213</v>
      </c>
      <c r="Q13" s="71" t="s">
        <v>919</v>
      </c>
      <c r="R13" s="73"/>
      <c r="S13" t="str">
        <f>VLOOKUP(D13:D157,Sheet2!C11:E380,3,FALSE)</f>
        <v>4.35</v>
      </c>
      <c r="T13">
        <f t="shared" si="1"/>
        <v>6.04166666666667</v>
      </c>
      <c r="U13">
        <v>93</v>
      </c>
      <c r="V13">
        <f t="shared" si="2"/>
        <v>561.875</v>
      </c>
      <c r="W13">
        <f t="shared" si="3"/>
        <v>561.88</v>
      </c>
      <c r="Z13" s="79" t="s">
        <v>2184</v>
      </c>
      <c r="AA13" s="79" t="s">
        <v>2185</v>
      </c>
      <c r="AD13">
        <v>0</v>
      </c>
      <c r="AE13" t="s">
        <v>2184</v>
      </c>
      <c r="AF13" t="s">
        <v>2373</v>
      </c>
      <c r="AG13" t="s">
        <v>2374</v>
      </c>
    </row>
    <row r="14" ht="22.5" spans="1:33">
      <c r="A14" s="8">
        <v>10</v>
      </c>
      <c r="B14" s="9" t="str">
        <f>VLOOKUP(D14:D158,Sheet2!C:D,2,0)</f>
        <v>31014650163970164</v>
      </c>
      <c r="C14" s="16" t="s">
        <v>963</v>
      </c>
      <c r="D14" s="167" t="s">
        <v>964</v>
      </c>
      <c r="E14" s="18" t="s">
        <v>15</v>
      </c>
      <c r="F14" s="19">
        <v>50000</v>
      </c>
      <c r="G14" s="20" t="s">
        <v>2382</v>
      </c>
      <c r="H14" s="20" t="s">
        <v>2383</v>
      </c>
      <c r="I14" s="14" t="s">
        <v>2381</v>
      </c>
      <c r="J14" s="56">
        <v>561.88</v>
      </c>
      <c r="K14" s="59">
        <v>471.25</v>
      </c>
      <c r="L14" s="59">
        <v>90.63</v>
      </c>
      <c r="M14" s="59"/>
      <c r="N14" s="59">
        <f t="shared" si="0"/>
        <v>0</v>
      </c>
      <c r="O14" s="16" t="s">
        <v>963</v>
      </c>
      <c r="P14" s="71" t="s">
        <v>2214</v>
      </c>
      <c r="Q14" s="71">
        <v>13172570347</v>
      </c>
      <c r="R14" s="73"/>
      <c r="S14" t="str">
        <f>VLOOKUP(D14:D158,Sheet2!C12:E381,3,FALSE)</f>
        <v>4.35</v>
      </c>
      <c r="T14">
        <f t="shared" si="1"/>
        <v>6.04166666666667</v>
      </c>
      <c r="U14">
        <v>93</v>
      </c>
      <c r="V14">
        <f t="shared" si="2"/>
        <v>561.875</v>
      </c>
      <c r="W14">
        <f t="shared" si="3"/>
        <v>561.88</v>
      </c>
      <c r="Z14" s="79" t="s">
        <v>2184</v>
      </c>
      <c r="AA14" s="79" t="s">
        <v>2185</v>
      </c>
      <c r="AD14">
        <v>0</v>
      </c>
      <c r="AE14" t="s">
        <v>2184</v>
      </c>
      <c r="AF14" t="s">
        <v>2373</v>
      </c>
      <c r="AG14" t="s">
        <v>2374</v>
      </c>
    </row>
    <row r="15" ht="22.5" spans="1:33">
      <c r="A15" s="8">
        <v>11</v>
      </c>
      <c r="B15" s="9" t="str">
        <f>VLOOKUP(D15:D159,Sheet2!C:D,2,0)</f>
        <v>31014650164026384</v>
      </c>
      <c r="C15" s="16" t="s">
        <v>1018</v>
      </c>
      <c r="D15" s="16" t="s">
        <v>1019</v>
      </c>
      <c r="E15" s="18" t="s">
        <v>15</v>
      </c>
      <c r="F15" s="19">
        <v>50000</v>
      </c>
      <c r="G15" s="20" t="s">
        <v>2382</v>
      </c>
      <c r="H15" s="20" t="s">
        <v>2383</v>
      </c>
      <c r="I15" s="14" t="s">
        <v>2381</v>
      </c>
      <c r="J15" s="56">
        <v>561.88</v>
      </c>
      <c r="K15" s="59">
        <v>90.63</v>
      </c>
      <c r="L15" s="59"/>
      <c r="M15" s="59"/>
      <c r="N15" s="59">
        <f t="shared" si="0"/>
        <v>471.25</v>
      </c>
      <c r="O15" s="16" t="s">
        <v>1018</v>
      </c>
      <c r="P15" s="168" t="s">
        <v>2215</v>
      </c>
      <c r="Q15" s="71" t="s">
        <v>1021</v>
      </c>
      <c r="R15" s="73"/>
      <c r="S15" t="str">
        <f>VLOOKUP(D15:D159,Sheet2!C13:E382,3,FALSE)</f>
        <v>4.35</v>
      </c>
      <c r="T15">
        <f t="shared" si="1"/>
        <v>6.04166666666667</v>
      </c>
      <c r="U15">
        <v>93</v>
      </c>
      <c r="V15">
        <f t="shared" si="2"/>
        <v>561.875</v>
      </c>
      <c r="W15">
        <f t="shared" si="3"/>
        <v>561.88</v>
      </c>
      <c r="Z15" s="79" t="s">
        <v>2184</v>
      </c>
      <c r="AA15" s="79" t="s">
        <v>2185</v>
      </c>
      <c r="AD15">
        <v>0</v>
      </c>
      <c r="AE15" t="s">
        <v>2184</v>
      </c>
      <c r="AF15" t="s">
        <v>2373</v>
      </c>
      <c r="AG15" t="s">
        <v>2374</v>
      </c>
    </row>
    <row r="16" ht="22.5" spans="1:33">
      <c r="A16" s="8">
        <v>12</v>
      </c>
      <c r="B16" s="9" t="str">
        <f>VLOOKUP(D16:D160,Sheet2!C:D,2,0)</f>
        <v>31014650167110897</v>
      </c>
      <c r="C16" s="16" t="s">
        <v>1195</v>
      </c>
      <c r="D16" s="16" t="s">
        <v>1196</v>
      </c>
      <c r="E16" s="18" t="s">
        <v>15</v>
      </c>
      <c r="F16" s="19">
        <v>50000</v>
      </c>
      <c r="G16" s="20" t="s">
        <v>1128</v>
      </c>
      <c r="H16" s="20" t="s">
        <v>2384</v>
      </c>
      <c r="I16" s="14" t="s">
        <v>2381</v>
      </c>
      <c r="J16" s="56">
        <v>561.88</v>
      </c>
      <c r="K16" s="59">
        <v>471.26</v>
      </c>
      <c r="L16" s="59">
        <v>90.63</v>
      </c>
      <c r="M16" s="59"/>
      <c r="N16" s="59">
        <f t="shared" si="0"/>
        <v>-0.00999999999999091</v>
      </c>
      <c r="O16" s="16" t="s">
        <v>1195</v>
      </c>
      <c r="P16" s="71" t="s">
        <v>2216</v>
      </c>
      <c r="Q16" s="71" t="s">
        <v>1197</v>
      </c>
      <c r="R16" s="73"/>
      <c r="S16" t="str">
        <f>VLOOKUP(D16:D160,Sheet2!C14:E383,3,FALSE)</f>
        <v>4.35</v>
      </c>
      <c r="T16">
        <f t="shared" si="1"/>
        <v>6.04166666666667</v>
      </c>
      <c r="U16">
        <v>93</v>
      </c>
      <c r="V16">
        <f t="shared" si="2"/>
        <v>561.875</v>
      </c>
      <c r="W16">
        <f t="shared" si="3"/>
        <v>561.88</v>
      </c>
      <c r="Z16" s="79" t="s">
        <v>2184</v>
      </c>
      <c r="AA16" s="79" t="s">
        <v>2185</v>
      </c>
      <c r="AD16">
        <v>0</v>
      </c>
      <c r="AE16" t="s">
        <v>2184</v>
      </c>
      <c r="AF16" t="s">
        <v>2373</v>
      </c>
      <c r="AG16" t="s">
        <v>2374</v>
      </c>
    </row>
    <row r="17" ht="22.5" spans="1:33">
      <c r="A17" s="8">
        <v>13</v>
      </c>
      <c r="B17" s="9" t="str">
        <f>VLOOKUP(D17:D161,Sheet2!C:D,2,0)</f>
        <v>31014650167118864</v>
      </c>
      <c r="C17" s="16" t="s">
        <v>1121</v>
      </c>
      <c r="D17" s="16" t="s">
        <v>1122</v>
      </c>
      <c r="E17" s="18" t="s">
        <v>15</v>
      </c>
      <c r="F17" s="19">
        <v>50000</v>
      </c>
      <c r="G17" s="20" t="s">
        <v>1128</v>
      </c>
      <c r="H17" s="20" t="s">
        <v>2384</v>
      </c>
      <c r="I17" s="14" t="s">
        <v>2381</v>
      </c>
      <c r="J17" s="56">
        <v>561.88</v>
      </c>
      <c r="K17" s="59">
        <v>471.25</v>
      </c>
      <c r="L17" s="59">
        <v>90.63</v>
      </c>
      <c r="M17" s="59"/>
      <c r="N17" s="59">
        <f t="shared" si="0"/>
        <v>0</v>
      </c>
      <c r="O17" s="16" t="s">
        <v>1121</v>
      </c>
      <c r="P17" s="168" t="s">
        <v>2218</v>
      </c>
      <c r="Q17" s="71" t="s">
        <v>1127</v>
      </c>
      <c r="R17" s="73"/>
      <c r="S17" t="str">
        <f>VLOOKUP(D17:D161,Sheet2!C15:E384,3,FALSE)</f>
        <v>4.35</v>
      </c>
      <c r="T17">
        <f t="shared" si="1"/>
        <v>6.04166666666667</v>
      </c>
      <c r="U17">
        <v>93</v>
      </c>
      <c r="V17">
        <f t="shared" si="2"/>
        <v>561.875</v>
      </c>
      <c r="W17">
        <f t="shared" si="3"/>
        <v>561.88</v>
      </c>
      <c r="Z17" s="79" t="s">
        <v>2184</v>
      </c>
      <c r="AA17" s="79" t="s">
        <v>2185</v>
      </c>
      <c r="AD17">
        <v>0</v>
      </c>
      <c r="AE17" t="s">
        <v>2184</v>
      </c>
      <c r="AF17" t="s">
        <v>2373</v>
      </c>
      <c r="AG17" t="s">
        <v>2374</v>
      </c>
    </row>
    <row r="18" ht="22.5" spans="1:33">
      <c r="A18" s="8">
        <v>14</v>
      </c>
      <c r="B18" s="9" t="str">
        <f>VLOOKUP(D18:D162,Sheet2!C:D,2,0)</f>
        <v>31014650167125316</v>
      </c>
      <c r="C18" s="16" t="s">
        <v>1191</v>
      </c>
      <c r="D18" s="16" t="s">
        <v>1192</v>
      </c>
      <c r="E18" s="18" t="s">
        <v>15</v>
      </c>
      <c r="F18" s="19">
        <v>50000</v>
      </c>
      <c r="G18" s="20" t="s">
        <v>1128</v>
      </c>
      <c r="H18" s="20" t="s">
        <v>2384</v>
      </c>
      <c r="I18" s="14" t="s">
        <v>2381</v>
      </c>
      <c r="J18" s="56">
        <v>561.88</v>
      </c>
      <c r="K18" s="59">
        <v>90.63</v>
      </c>
      <c r="L18" s="59"/>
      <c r="M18" s="59"/>
      <c r="N18" s="59">
        <f t="shared" si="0"/>
        <v>471.25</v>
      </c>
      <c r="O18" s="16" t="s">
        <v>1191</v>
      </c>
      <c r="P18" s="71" t="s">
        <v>2219</v>
      </c>
      <c r="Q18" s="71" t="s">
        <v>1193</v>
      </c>
      <c r="R18" s="73"/>
      <c r="S18" t="str">
        <f>VLOOKUP(D18:D162,Sheet2!C16:E385,3,FALSE)</f>
        <v>4.35</v>
      </c>
      <c r="T18">
        <f t="shared" si="1"/>
        <v>6.04166666666667</v>
      </c>
      <c r="U18">
        <v>93</v>
      </c>
      <c r="V18">
        <f t="shared" si="2"/>
        <v>561.875</v>
      </c>
      <c r="W18">
        <f t="shared" si="3"/>
        <v>561.88</v>
      </c>
      <c r="Z18" s="79" t="s">
        <v>2184</v>
      </c>
      <c r="AA18" s="79" t="s">
        <v>2185</v>
      </c>
      <c r="AD18">
        <v>0</v>
      </c>
      <c r="AE18" t="s">
        <v>2184</v>
      </c>
      <c r="AF18" t="s">
        <v>2373</v>
      </c>
      <c r="AG18" t="s">
        <v>2374</v>
      </c>
    </row>
    <row r="19" ht="22.5" spans="1:33">
      <c r="A19" s="8">
        <v>15</v>
      </c>
      <c r="B19" s="9" t="str">
        <f>VLOOKUP(D19:D163,Sheet2!C:D,2,0)</f>
        <v>31014650167155828</v>
      </c>
      <c r="C19" s="16" t="s">
        <v>1169</v>
      </c>
      <c r="D19" s="16" t="s">
        <v>1170</v>
      </c>
      <c r="E19" s="18" t="s">
        <v>15</v>
      </c>
      <c r="F19" s="19">
        <v>50000</v>
      </c>
      <c r="G19" s="20" t="s">
        <v>1128</v>
      </c>
      <c r="H19" s="20" t="s">
        <v>2384</v>
      </c>
      <c r="I19" s="14" t="s">
        <v>2381</v>
      </c>
      <c r="J19" s="56">
        <v>561.88</v>
      </c>
      <c r="K19" s="59">
        <v>471.25</v>
      </c>
      <c r="L19" s="59">
        <v>90.63</v>
      </c>
      <c r="M19" s="59"/>
      <c r="N19" s="59">
        <f t="shared" si="0"/>
        <v>0</v>
      </c>
      <c r="O19" s="16" t="s">
        <v>1169</v>
      </c>
      <c r="P19" s="168" t="s">
        <v>2220</v>
      </c>
      <c r="Q19" s="71" t="s">
        <v>1172</v>
      </c>
      <c r="R19" s="73"/>
      <c r="S19" t="str">
        <f>VLOOKUP(D19:D163,Sheet2!C17:E386,3,FALSE)</f>
        <v>4.35</v>
      </c>
      <c r="T19">
        <f t="shared" si="1"/>
        <v>6.04166666666667</v>
      </c>
      <c r="U19">
        <v>93</v>
      </c>
      <c r="V19">
        <f t="shared" si="2"/>
        <v>561.875</v>
      </c>
      <c r="W19">
        <f t="shared" si="3"/>
        <v>561.88</v>
      </c>
      <c r="Z19" s="79" t="s">
        <v>2184</v>
      </c>
      <c r="AA19" s="79" t="s">
        <v>2185</v>
      </c>
      <c r="AD19">
        <v>0</v>
      </c>
      <c r="AE19" t="s">
        <v>2184</v>
      </c>
      <c r="AF19" t="s">
        <v>2373</v>
      </c>
      <c r="AG19" t="s">
        <v>2374</v>
      </c>
    </row>
    <row r="20" ht="22.5" spans="1:33">
      <c r="A20" s="8">
        <v>16</v>
      </c>
      <c r="B20" s="9" t="str">
        <f>VLOOKUP(D20:D164,Sheet2!C:D,2,0)</f>
        <v>31014650167162278</v>
      </c>
      <c r="C20" s="16" t="s">
        <v>1130</v>
      </c>
      <c r="D20" s="16" t="s">
        <v>1131</v>
      </c>
      <c r="E20" s="18" t="s">
        <v>15</v>
      </c>
      <c r="F20" s="19">
        <v>50000</v>
      </c>
      <c r="G20" s="20" t="s">
        <v>1128</v>
      </c>
      <c r="H20" s="20" t="s">
        <v>2384</v>
      </c>
      <c r="I20" s="14" t="s">
        <v>2381</v>
      </c>
      <c r="J20" s="56">
        <v>561.88</v>
      </c>
      <c r="K20" s="59">
        <v>471.25</v>
      </c>
      <c r="L20" s="59">
        <v>90.63</v>
      </c>
      <c r="M20" s="59"/>
      <c r="N20" s="59">
        <f t="shared" si="0"/>
        <v>0</v>
      </c>
      <c r="O20" s="16" t="s">
        <v>1130</v>
      </c>
      <c r="P20" s="168" t="s">
        <v>2221</v>
      </c>
      <c r="Q20" s="71" t="s">
        <v>1133</v>
      </c>
      <c r="R20" s="73"/>
      <c r="S20" t="str">
        <f>VLOOKUP(D20:D164,Sheet2!C18:E387,3,FALSE)</f>
        <v>4.35</v>
      </c>
      <c r="T20">
        <f t="shared" si="1"/>
        <v>6.04166666666667</v>
      </c>
      <c r="U20">
        <v>93</v>
      </c>
      <c r="V20">
        <f t="shared" si="2"/>
        <v>561.875</v>
      </c>
      <c r="W20">
        <f t="shared" si="3"/>
        <v>561.88</v>
      </c>
      <c r="Z20" s="79" t="s">
        <v>2184</v>
      </c>
      <c r="AA20" s="79" t="s">
        <v>2185</v>
      </c>
      <c r="AD20">
        <v>0</v>
      </c>
      <c r="AE20" t="s">
        <v>2184</v>
      </c>
      <c r="AF20" t="s">
        <v>2373</v>
      </c>
      <c r="AG20" t="s">
        <v>2374</v>
      </c>
    </row>
    <row r="21" ht="22.5" spans="1:33">
      <c r="A21" s="8">
        <v>17</v>
      </c>
      <c r="B21" s="9" t="str">
        <f>VLOOKUP(D21:D165,Sheet2!C:D,2,0)</f>
        <v>31014650167186426</v>
      </c>
      <c r="C21" s="16" t="s">
        <v>1135</v>
      </c>
      <c r="D21" s="16" t="s">
        <v>1136</v>
      </c>
      <c r="E21" s="18" t="s">
        <v>15</v>
      </c>
      <c r="F21" s="19">
        <v>50000</v>
      </c>
      <c r="G21" s="20" t="s">
        <v>1128</v>
      </c>
      <c r="H21" s="20" t="s">
        <v>2384</v>
      </c>
      <c r="I21" s="14" t="s">
        <v>2381</v>
      </c>
      <c r="J21" s="56">
        <v>561.88</v>
      </c>
      <c r="K21" s="59">
        <v>477.29</v>
      </c>
      <c r="L21" s="59"/>
      <c r="M21" s="59"/>
      <c r="N21" s="59">
        <f t="shared" si="0"/>
        <v>84.59</v>
      </c>
      <c r="O21" s="16" t="s">
        <v>1135</v>
      </c>
      <c r="P21" s="168" t="s">
        <v>2222</v>
      </c>
      <c r="Q21" s="71" t="s">
        <v>1138</v>
      </c>
      <c r="R21" s="73"/>
      <c r="S21" t="str">
        <f>VLOOKUP(D21:D165,Sheet2!C19:E388,3,FALSE)</f>
        <v>4.35</v>
      </c>
      <c r="T21">
        <f t="shared" si="1"/>
        <v>6.04166666666667</v>
      </c>
      <c r="U21">
        <v>93</v>
      </c>
      <c r="V21">
        <f t="shared" si="2"/>
        <v>561.875</v>
      </c>
      <c r="W21">
        <f t="shared" si="3"/>
        <v>561.88</v>
      </c>
      <c r="Z21" s="79" t="s">
        <v>2184</v>
      </c>
      <c r="AA21" s="79" t="s">
        <v>2185</v>
      </c>
      <c r="AD21">
        <v>0</v>
      </c>
      <c r="AE21" t="s">
        <v>2184</v>
      </c>
      <c r="AF21" t="s">
        <v>2373</v>
      </c>
      <c r="AG21" t="s">
        <v>2374</v>
      </c>
    </row>
    <row r="22" ht="22.5" spans="1:33">
      <c r="A22" s="8">
        <v>18</v>
      </c>
      <c r="B22" s="9" t="str">
        <f>VLOOKUP(D22:D166,Sheet2!C:D,2,0)</f>
        <v>31014650167203410</v>
      </c>
      <c r="C22" s="16" t="s">
        <v>1160</v>
      </c>
      <c r="D22" s="16" t="s">
        <v>1161</v>
      </c>
      <c r="E22" s="18" t="s">
        <v>15</v>
      </c>
      <c r="F22" s="19">
        <v>50000</v>
      </c>
      <c r="G22" s="20" t="s">
        <v>1128</v>
      </c>
      <c r="H22" s="20" t="s">
        <v>2384</v>
      </c>
      <c r="I22" s="14" t="s">
        <v>2381</v>
      </c>
      <c r="J22" s="56">
        <v>561.88</v>
      </c>
      <c r="K22" s="59">
        <v>84.58</v>
      </c>
      <c r="L22" s="59">
        <v>477.29</v>
      </c>
      <c r="M22" s="59"/>
      <c r="N22" s="59">
        <f t="shared" si="0"/>
        <v>0.00999999999999091</v>
      </c>
      <c r="O22" s="16" t="s">
        <v>1160</v>
      </c>
      <c r="P22" s="71" t="s">
        <v>2223</v>
      </c>
      <c r="Q22" s="71" t="s">
        <v>1163</v>
      </c>
      <c r="R22" s="73"/>
      <c r="S22" t="str">
        <f>VLOOKUP(D22:D166,Sheet2!C20:E389,3,FALSE)</f>
        <v>4.35</v>
      </c>
      <c r="T22">
        <f t="shared" si="1"/>
        <v>6.04166666666667</v>
      </c>
      <c r="U22">
        <v>93</v>
      </c>
      <c r="V22">
        <f t="shared" si="2"/>
        <v>561.875</v>
      </c>
      <c r="W22">
        <f t="shared" si="3"/>
        <v>561.88</v>
      </c>
      <c r="Z22" s="79" t="s">
        <v>2184</v>
      </c>
      <c r="AA22" s="79" t="s">
        <v>2185</v>
      </c>
      <c r="AD22">
        <v>0</v>
      </c>
      <c r="AE22" t="s">
        <v>2184</v>
      </c>
      <c r="AF22" t="s">
        <v>2373</v>
      </c>
      <c r="AG22" t="s">
        <v>2374</v>
      </c>
    </row>
    <row r="23" ht="22.5" spans="1:33">
      <c r="A23" s="8">
        <v>19</v>
      </c>
      <c r="B23" s="9" t="str">
        <f>VLOOKUP(D23:D167,Sheet2!C:D,2,0)</f>
        <v>31014650205709127</v>
      </c>
      <c r="C23" s="10" t="s">
        <v>1501</v>
      </c>
      <c r="D23" s="10" t="s">
        <v>1502</v>
      </c>
      <c r="E23" s="12" t="s">
        <v>15</v>
      </c>
      <c r="F23" s="21">
        <v>20000</v>
      </c>
      <c r="G23" s="14" t="s">
        <v>2385</v>
      </c>
      <c r="H23" s="14" t="s">
        <v>2386</v>
      </c>
      <c r="I23" s="14" t="s">
        <v>2381</v>
      </c>
      <c r="J23" s="56">
        <v>224.75</v>
      </c>
      <c r="K23" s="59">
        <v>188.33</v>
      </c>
      <c r="L23" s="59">
        <v>36.25</v>
      </c>
      <c r="M23" s="59"/>
      <c r="N23" s="59">
        <f t="shared" si="0"/>
        <v>0.169999999999987</v>
      </c>
      <c r="O23" s="10" t="s">
        <v>1501</v>
      </c>
      <c r="P23" s="71" t="s">
        <v>2224</v>
      </c>
      <c r="Q23" s="71" t="s">
        <v>1507</v>
      </c>
      <c r="R23" s="73"/>
      <c r="S23" t="str">
        <f>VLOOKUP(D23:D167,Sheet2!C21:E390,3,FALSE)</f>
        <v>4.35</v>
      </c>
      <c r="T23">
        <f t="shared" si="1"/>
        <v>2.41666666666667</v>
      </c>
      <c r="U23">
        <v>93</v>
      </c>
      <c r="V23">
        <f t="shared" si="2"/>
        <v>224.75</v>
      </c>
      <c r="W23">
        <f t="shared" si="3"/>
        <v>224.75</v>
      </c>
      <c r="Z23" s="79" t="s">
        <v>2184</v>
      </c>
      <c r="AA23" s="79" t="s">
        <v>2185</v>
      </c>
      <c r="AD23">
        <v>0</v>
      </c>
      <c r="AE23" t="s">
        <v>2184</v>
      </c>
      <c r="AF23" t="s">
        <v>2373</v>
      </c>
      <c r="AG23" t="s">
        <v>2374</v>
      </c>
    </row>
    <row r="24" ht="22.5" spans="1:33">
      <c r="A24" s="8">
        <v>20</v>
      </c>
      <c r="B24" s="9" t="str">
        <f>VLOOKUP(D24:D168,Sheet2!C:D,2,0)</f>
        <v>31014650211316152</v>
      </c>
      <c r="C24" s="10" t="s">
        <v>1518</v>
      </c>
      <c r="D24" s="10" t="s">
        <v>1519</v>
      </c>
      <c r="E24" s="12" t="s">
        <v>15</v>
      </c>
      <c r="F24" s="21">
        <v>20000</v>
      </c>
      <c r="G24" s="14" t="s">
        <v>2387</v>
      </c>
      <c r="H24" s="14" t="s">
        <v>2388</v>
      </c>
      <c r="I24" s="14" t="s">
        <v>2381</v>
      </c>
      <c r="J24" s="56">
        <v>224.75</v>
      </c>
      <c r="K24" s="59">
        <v>24.17</v>
      </c>
      <c r="L24" s="59"/>
      <c r="M24" s="59"/>
      <c r="N24" s="59">
        <f t="shared" si="0"/>
        <v>200.58</v>
      </c>
      <c r="O24" s="10" t="s">
        <v>1518</v>
      </c>
      <c r="P24" s="71" t="s">
        <v>2225</v>
      </c>
      <c r="Q24" s="71" t="s">
        <v>1524</v>
      </c>
      <c r="R24" s="73"/>
      <c r="S24" t="str">
        <f>VLOOKUP(D24:D168,Sheet2!C22:E391,3,FALSE)</f>
        <v>4.35</v>
      </c>
      <c r="T24">
        <f t="shared" si="1"/>
        <v>2.41666666666667</v>
      </c>
      <c r="U24">
        <v>93</v>
      </c>
      <c r="V24">
        <f t="shared" si="2"/>
        <v>224.75</v>
      </c>
      <c r="W24">
        <f t="shared" si="3"/>
        <v>224.75</v>
      </c>
      <c r="Z24" s="79" t="s">
        <v>2184</v>
      </c>
      <c r="AA24" s="79" t="s">
        <v>2185</v>
      </c>
      <c r="AD24">
        <v>0</v>
      </c>
      <c r="AE24" t="s">
        <v>2184</v>
      </c>
      <c r="AF24" t="s">
        <v>2373</v>
      </c>
      <c r="AG24" t="s">
        <v>2374</v>
      </c>
    </row>
    <row r="25" ht="22.5" spans="1:33">
      <c r="A25" s="8">
        <v>21</v>
      </c>
      <c r="B25" s="9" t="str">
        <f>VLOOKUP(D25:D169,Sheet2!C:D,2,0)</f>
        <v>31014650217736181</v>
      </c>
      <c r="C25" s="10" t="s">
        <v>1527</v>
      </c>
      <c r="D25" s="10" t="s">
        <v>1528</v>
      </c>
      <c r="E25" s="12" t="s">
        <v>15</v>
      </c>
      <c r="F25" s="21">
        <v>50000</v>
      </c>
      <c r="G25" s="14" t="s">
        <v>2389</v>
      </c>
      <c r="H25" s="14" t="s">
        <v>2390</v>
      </c>
      <c r="I25" s="14" t="s">
        <v>2381</v>
      </c>
      <c r="J25" s="56">
        <v>561.88</v>
      </c>
      <c r="K25" s="59">
        <v>90.63</v>
      </c>
      <c r="L25" s="59"/>
      <c r="M25" s="59"/>
      <c r="N25" s="59">
        <f t="shared" si="0"/>
        <v>471.25</v>
      </c>
      <c r="O25" s="10" t="s">
        <v>1527</v>
      </c>
      <c r="P25" s="71" t="s">
        <v>2226</v>
      </c>
      <c r="Q25" s="71">
        <v>15111003525</v>
      </c>
      <c r="R25" s="73"/>
      <c r="S25" t="str">
        <f>VLOOKUP(D25:D169,Sheet2!C23:E392,3,FALSE)</f>
        <v>4.35</v>
      </c>
      <c r="T25">
        <f t="shared" si="1"/>
        <v>6.04166666666667</v>
      </c>
      <c r="U25">
        <v>93</v>
      </c>
      <c r="V25">
        <f t="shared" si="2"/>
        <v>561.875</v>
      </c>
      <c r="W25">
        <f t="shared" si="3"/>
        <v>561.88</v>
      </c>
      <c r="Z25" s="79" t="s">
        <v>2184</v>
      </c>
      <c r="AA25" s="79" t="s">
        <v>2185</v>
      </c>
      <c r="AD25">
        <v>0</v>
      </c>
      <c r="AE25" t="s">
        <v>2184</v>
      </c>
      <c r="AF25" t="s">
        <v>2373</v>
      </c>
      <c r="AG25" t="s">
        <v>2374</v>
      </c>
    </row>
    <row r="26" ht="22.5" spans="1:33">
      <c r="A26" s="8">
        <v>22</v>
      </c>
      <c r="B26" s="9" t="str">
        <f>VLOOKUP(D26:D170,Sheet2!C:D,2,0)</f>
        <v>31014650258033826</v>
      </c>
      <c r="C26" s="10" t="s">
        <v>1551</v>
      </c>
      <c r="D26" s="10" t="s">
        <v>1552</v>
      </c>
      <c r="E26" s="12" t="s">
        <v>15</v>
      </c>
      <c r="F26" s="21">
        <v>50000</v>
      </c>
      <c r="G26" s="14" t="s">
        <v>1556</v>
      </c>
      <c r="H26" s="14" t="s">
        <v>2391</v>
      </c>
      <c r="I26" s="14" t="s">
        <v>2381</v>
      </c>
      <c r="J26" s="56">
        <v>561.88</v>
      </c>
      <c r="K26" s="59">
        <v>271.88</v>
      </c>
      <c r="L26" s="59"/>
      <c r="M26" s="59"/>
      <c r="N26" s="59">
        <f t="shared" si="0"/>
        <v>290</v>
      </c>
      <c r="O26" s="10" t="s">
        <v>1551</v>
      </c>
      <c r="P26" s="169" t="s">
        <v>2227</v>
      </c>
      <c r="Q26" s="71">
        <v>18174582315</v>
      </c>
      <c r="R26" s="73"/>
      <c r="S26" t="str">
        <f>VLOOKUP(D26:D170,Sheet2!C24:E393,3,FALSE)</f>
        <v>4.35</v>
      </c>
      <c r="T26">
        <f t="shared" si="1"/>
        <v>6.04166666666667</v>
      </c>
      <c r="U26">
        <v>93</v>
      </c>
      <c r="V26">
        <f t="shared" si="2"/>
        <v>561.875</v>
      </c>
      <c r="W26">
        <f t="shared" si="3"/>
        <v>561.88</v>
      </c>
      <c r="Z26" s="79" t="s">
        <v>2184</v>
      </c>
      <c r="AA26" s="79" t="s">
        <v>2185</v>
      </c>
      <c r="AD26">
        <v>0</v>
      </c>
      <c r="AE26" t="s">
        <v>2184</v>
      </c>
      <c r="AF26" t="s">
        <v>2373</v>
      </c>
      <c r="AG26" t="s">
        <v>2374</v>
      </c>
    </row>
    <row r="27" ht="22.5" spans="1:33">
      <c r="A27" s="8">
        <v>23</v>
      </c>
      <c r="B27" s="9" t="str">
        <f>VLOOKUP(D27:D171,Sheet2!C:D,2,0)</f>
        <v>31014650258074320</v>
      </c>
      <c r="C27" s="10" t="s">
        <v>1569</v>
      </c>
      <c r="D27" s="10" t="s">
        <v>1570</v>
      </c>
      <c r="E27" s="12" t="s">
        <v>15</v>
      </c>
      <c r="F27" s="21">
        <v>50000</v>
      </c>
      <c r="G27" s="14" t="s">
        <v>1556</v>
      </c>
      <c r="H27" s="14" t="s">
        <v>2391</v>
      </c>
      <c r="I27" s="14" t="s">
        <v>2381</v>
      </c>
      <c r="J27" s="56">
        <v>561.88</v>
      </c>
      <c r="K27" s="59">
        <v>271.88</v>
      </c>
      <c r="L27" s="59"/>
      <c r="M27" s="59"/>
      <c r="N27" s="59">
        <f t="shared" si="0"/>
        <v>290</v>
      </c>
      <c r="O27" s="10" t="s">
        <v>1569</v>
      </c>
      <c r="P27" s="169" t="s">
        <v>2228</v>
      </c>
      <c r="Q27" s="71">
        <v>18174554853</v>
      </c>
      <c r="R27" s="73"/>
      <c r="S27" t="str">
        <f>VLOOKUP(D27:D171,Sheet2!C25:E394,3,FALSE)</f>
        <v>4.35</v>
      </c>
      <c r="T27">
        <f t="shared" si="1"/>
        <v>6.04166666666667</v>
      </c>
      <c r="U27">
        <v>93</v>
      </c>
      <c r="V27">
        <f t="shared" si="2"/>
        <v>561.875</v>
      </c>
      <c r="W27">
        <f t="shared" si="3"/>
        <v>561.88</v>
      </c>
      <c r="Z27" s="79" t="s">
        <v>2184</v>
      </c>
      <c r="AA27" s="79" t="s">
        <v>2185</v>
      </c>
      <c r="AD27">
        <v>0</v>
      </c>
      <c r="AE27" t="s">
        <v>2184</v>
      </c>
      <c r="AF27" t="s">
        <v>2373</v>
      </c>
      <c r="AG27" t="s">
        <v>2374</v>
      </c>
    </row>
    <row r="28" ht="22.5" spans="1:33">
      <c r="A28" s="8">
        <v>24</v>
      </c>
      <c r="B28" s="9" t="str">
        <f>VLOOKUP(D28:D172,Sheet2!C:D,2,0)</f>
        <v>31014650258131041</v>
      </c>
      <c r="C28" s="10" t="s">
        <v>1558</v>
      </c>
      <c r="D28" s="10" t="s">
        <v>1559</v>
      </c>
      <c r="E28" s="12" t="s">
        <v>15</v>
      </c>
      <c r="F28" s="21">
        <v>50000</v>
      </c>
      <c r="G28" s="14" t="s">
        <v>1556</v>
      </c>
      <c r="H28" s="14" t="s">
        <v>2391</v>
      </c>
      <c r="I28" s="14" t="s">
        <v>2381</v>
      </c>
      <c r="J28" s="56">
        <v>561.88</v>
      </c>
      <c r="K28" s="59">
        <v>271.88</v>
      </c>
      <c r="L28" s="59"/>
      <c r="M28" s="59"/>
      <c r="N28" s="59">
        <f t="shared" si="0"/>
        <v>290</v>
      </c>
      <c r="O28" s="10" t="s">
        <v>1558</v>
      </c>
      <c r="P28" s="169" t="s">
        <v>2229</v>
      </c>
      <c r="Q28" s="71">
        <v>17858655070</v>
      </c>
      <c r="R28" s="73"/>
      <c r="S28" t="str">
        <f>VLOOKUP(D28:D172,Sheet2!C26:E395,3,FALSE)</f>
        <v>4.35</v>
      </c>
      <c r="T28">
        <f t="shared" si="1"/>
        <v>6.04166666666667</v>
      </c>
      <c r="U28">
        <v>93</v>
      </c>
      <c r="V28">
        <f t="shared" si="2"/>
        <v>561.875</v>
      </c>
      <c r="W28">
        <f t="shared" si="3"/>
        <v>561.88</v>
      </c>
      <c r="Z28" s="79" t="s">
        <v>2184</v>
      </c>
      <c r="AA28" s="79" t="s">
        <v>2185</v>
      </c>
      <c r="AD28">
        <v>0</v>
      </c>
      <c r="AE28" t="s">
        <v>2184</v>
      </c>
      <c r="AF28" t="s">
        <v>2373</v>
      </c>
      <c r="AG28" t="s">
        <v>2374</v>
      </c>
    </row>
    <row r="29" s="78" customFormat="1" ht="48.75" spans="1:40">
      <c r="A29" s="22">
        <v>25</v>
      </c>
      <c r="B29" s="23" t="str">
        <f>VLOOKUP(D29:D173,Sheet2!C:D,2,0)</f>
        <v>31014650356543644</v>
      </c>
      <c r="C29" s="24" t="s">
        <v>2013</v>
      </c>
      <c r="D29" s="174" t="s">
        <v>2014</v>
      </c>
      <c r="E29" s="24" t="s">
        <v>15</v>
      </c>
      <c r="F29" s="26">
        <v>50000</v>
      </c>
      <c r="G29" s="27" t="s">
        <v>2015</v>
      </c>
      <c r="H29" s="28" t="s">
        <v>2016</v>
      </c>
      <c r="I29" s="62" t="s">
        <v>2381</v>
      </c>
      <c r="J29" s="63">
        <v>344.44</v>
      </c>
      <c r="K29" s="64" t="s">
        <v>2453</v>
      </c>
      <c r="L29" s="65"/>
      <c r="M29" s="65"/>
      <c r="N29" s="65">
        <v>0</v>
      </c>
      <c r="O29" s="24" t="s">
        <v>2013</v>
      </c>
      <c r="P29" s="75"/>
      <c r="Q29" s="76" t="s">
        <v>2018</v>
      </c>
      <c r="R29" s="77"/>
      <c r="S29" s="78" t="str">
        <f>VLOOKUP(D29:D173,Sheet2!C27:E396,3,FALSE)</f>
        <v>4</v>
      </c>
      <c r="T29" s="79">
        <f t="shared" si="1"/>
        <v>5.55555555555556</v>
      </c>
      <c r="U29" s="79">
        <v>93</v>
      </c>
      <c r="V29" s="79">
        <f t="shared" si="2"/>
        <v>516.666666666667</v>
      </c>
      <c r="W29" s="79">
        <f t="shared" si="3"/>
        <v>516.67</v>
      </c>
      <c r="X29" s="79">
        <f t="shared" ref="X29:X33" si="4">I29-G29</f>
        <v>62</v>
      </c>
      <c r="Y29" s="79">
        <f t="shared" ref="Y29:Y33" si="5">T29*X29</f>
        <v>344.444444444444</v>
      </c>
      <c r="Z29" s="79" t="s">
        <v>2184</v>
      </c>
      <c r="AA29" s="79" t="s">
        <v>2185</v>
      </c>
      <c r="AB29" s="79">
        <f>ROUND(Y29:Y148,2)</f>
        <v>344.44</v>
      </c>
      <c r="AC29" s="79">
        <f t="shared" ref="AC29:AC33" si="6">J29-AB29</f>
        <v>0</v>
      </c>
      <c r="AD29" s="79">
        <f t="shared" ref="AD29:AD33" si="7">U29-X29</f>
        <v>31</v>
      </c>
      <c r="AE29" t="s">
        <v>2392</v>
      </c>
      <c r="AF29" t="s">
        <v>2393</v>
      </c>
      <c r="AG29" t="s">
        <v>2394</v>
      </c>
      <c r="AH29" s="78">
        <v>0</v>
      </c>
      <c r="AI29" s="78">
        <v>27.78</v>
      </c>
      <c r="AJ29" s="78">
        <v>172.23</v>
      </c>
      <c r="AK29" s="78">
        <f>AJ29-AH29-AI29</f>
        <v>144.45</v>
      </c>
      <c r="AL29" s="78">
        <v>0</v>
      </c>
      <c r="AM29" s="78">
        <f>AK29-AL29</f>
        <v>144.45</v>
      </c>
      <c r="AN29" s="78">
        <v>0</v>
      </c>
    </row>
    <row r="30" ht="22.5" spans="1:39">
      <c r="A30" s="8">
        <v>26</v>
      </c>
      <c r="B30" s="29" t="str">
        <f>VLOOKUP(D30:D174,Sheet2!C:D,2,0)</f>
        <v>31014650356802066</v>
      </c>
      <c r="C30" s="30" t="s">
        <v>2068</v>
      </c>
      <c r="D30" s="31" t="s">
        <v>2069</v>
      </c>
      <c r="E30" s="30" t="s">
        <v>15</v>
      </c>
      <c r="F30" s="32">
        <v>50000</v>
      </c>
      <c r="G30" s="33" t="s">
        <v>2057</v>
      </c>
      <c r="H30" s="34" t="s">
        <v>2058</v>
      </c>
      <c r="I30" s="66" t="s">
        <v>2381</v>
      </c>
      <c r="J30" s="67">
        <v>338.89</v>
      </c>
      <c r="K30" s="68"/>
      <c r="L30" s="68"/>
      <c r="M30" s="68"/>
      <c r="N30" s="68">
        <v>0</v>
      </c>
      <c r="O30" s="30" t="s">
        <v>2068</v>
      </c>
      <c r="P30" s="80"/>
      <c r="Q30" s="81" t="s">
        <v>2071</v>
      </c>
      <c r="R30" s="82"/>
      <c r="S30" s="79" t="str">
        <f>VLOOKUP(D30:D174,Sheet2!C28:E397,3,FALSE)</f>
        <v>4</v>
      </c>
      <c r="T30" s="79">
        <f t="shared" si="1"/>
        <v>5.55555555555556</v>
      </c>
      <c r="U30" s="79">
        <v>93</v>
      </c>
      <c r="V30" s="79">
        <f t="shared" si="2"/>
        <v>516.666666666667</v>
      </c>
      <c r="W30" s="79">
        <f t="shared" si="3"/>
        <v>516.67</v>
      </c>
      <c r="X30" s="79">
        <f t="shared" si="4"/>
        <v>61</v>
      </c>
      <c r="Y30" s="79">
        <f t="shared" si="5"/>
        <v>338.888888888889</v>
      </c>
      <c r="Z30" s="79" t="s">
        <v>2184</v>
      </c>
      <c r="AA30" s="79" t="s">
        <v>2185</v>
      </c>
      <c r="AB30" s="79">
        <f t="shared" ref="AB30:AB33" si="8">ROUND(Y30:Y150,2)</f>
        <v>338.89</v>
      </c>
      <c r="AC30" s="79">
        <f t="shared" si="6"/>
        <v>0</v>
      </c>
      <c r="AD30" s="79">
        <f t="shared" si="7"/>
        <v>32</v>
      </c>
      <c r="AE30" t="s">
        <v>2395</v>
      </c>
      <c r="AF30" t="s">
        <v>2396</v>
      </c>
      <c r="AG30" t="s">
        <v>2397</v>
      </c>
      <c r="AH30">
        <v>47.13</v>
      </c>
      <c r="AI30">
        <v>75.09</v>
      </c>
      <c r="AJ30">
        <v>177.78</v>
      </c>
      <c r="AK30">
        <f>AJ30-AH30-AI30</f>
        <v>55.56</v>
      </c>
      <c r="AL30">
        <f>AK30</f>
        <v>55.56</v>
      </c>
      <c r="AM30">
        <f>AK30-AL30</f>
        <v>0</v>
      </c>
    </row>
    <row r="31" ht="22.5" spans="1:39">
      <c r="A31" s="8">
        <v>27</v>
      </c>
      <c r="B31" s="29" t="str">
        <f>VLOOKUP(D31:D175,Sheet2!C:D,2,0)</f>
        <v>31014650356963205</v>
      </c>
      <c r="C31" s="30" t="s">
        <v>2178</v>
      </c>
      <c r="D31" s="31" t="s">
        <v>2179</v>
      </c>
      <c r="E31" s="30" t="s">
        <v>15</v>
      </c>
      <c r="F31" s="32">
        <v>50000</v>
      </c>
      <c r="G31" s="33" t="s">
        <v>2119</v>
      </c>
      <c r="H31" s="34" t="s">
        <v>2120</v>
      </c>
      <c r="I31" s="66" t="s">
        <v>2381</v>
      </c>
      <c r="J31" s="67">
        <v>333.33</v>
      </c>
      <c r="K31" s="68"/>
      <c r="L31" s="68"/>
      <c r="M31" s="68"/>
      <c r="N31" s="68">
        <v>0</v>
      </c>
      <c r="O31" s="30" t="s">
        <v>2178</v>
      </c>
      <c r="P31" s="80"/>
      <c r="Q31" s="81" t="s">
        <v>2180</v>
      </c>
      <c r="R31" s="82"/>
      <c r="S31" s="79" t="str">
        <f>VLOOKUP(D31:D175,Sheet2!C29:E398,3,FALSE)</f>
        <v>4</v>
      </c>
      <c r="T31" s="79">
        <f t="shared" si="1"/>
        <v>5.55555555555556</v>
      </c>
      <c r="U31" s="79">
        <v>93</v>
      </c>
      <c r="V31" s="79">
        <f t="shared" si="2"/>
        <v>516.666666666667</v>
      </c>
      <c r="W31" s="79">
        <f t="shared" si="3"/>
        <v>516.67</v>
      </c>
      <c r="X31" s="79">
        <f t="shared" si="4"/>
        <v>60</v>
      </c>
      <c r="Y31" s="79">
        <f t="shared" si="5"/>
        <v>333.333333333333</v>
      </c>
      <c r="Z31" s="79" t="s">
        <v>2184</v>
      </c>
      <c r="AA31" s="79" t="s">
        <v>2185</v>
      </c>
      <c r="AB31" s="79">
        <f t="shared" si="8"/>
        <v>333.33</v>
      </c>
      <c r="AC31" s="79">
        <f t="shared" si="6"/>
        <v>0</v>
      </c>
      <c r="AD31" s="79">
        <f t="shared" si="7"/>
        <v>33</v>
      </c>
      <c r="AE31" t="s">
        <v>2398</v>
      </c>
      <c r="AF31" t="s">
        <v>2399</v>
      </c>
      <c r="AG31" t="s">
        <v>2400</v>
      </c>
      <c r="AH31">
        <v>94.44</v>
      </c>
      <c r="AI31">
        <v>27.78</v>
      </c>
      <c r="AJ31">
        <v>183.34</v>
      </c>
      <c r="AK31">
        <f>AJ31-AH31-AI31</f>
        <v>61.12</v>
      </c>
      <c r="AL31">
        <f>AK31</f>
        <v>61.12</v>
      </c>
      <c r="AM31">
        <f>AK31-AL31</f>
        <v>0</v>
      </c>
    </row>
    <row r="32" ht="22.5" spans="1:41">
      <c r="A32" s="8">
        <v>28</v>
      </c>
      <c r="B32" s="29" t="str">
        <f>VLOOKUP(D32:D176,Sheet2!C:D,2,0)</f>
        <v>31014650356946961</v>
      </c>
      <c r="C32" s="30" t="s">
        <v>2137</v>
      </c>
      <c r="D32" s="31" t="s">
        <v>2138</v>
      </c>
      <c r="E32" s="30" t="s">
        <v>15</v>
      </c>
      <c r="F32" s="32">
        <v>50000</v>
      </c>
      <c r="G32" s="33" t="s">
        <v>2119</v>
      </c>
      <c r="H32" s="34" t="s">
        <v>2120</v>
      </c>
      <c r="I32" s="66" t="s">
        <v>2381</v>
      </c>
      <c r="J32" s="67">
        <v>333.33</v>
      </c>
      <c r="K32" s="68"/>
      <c r="L32" s="68"/>
      <c r="M32" s="68"/>
      <c r="N32" s="68">
        <v>0</v>
      </c>
      <c r="O32" s="30" t="s">
        <v>2137</v>
      </c>
      <c r="P32" s="80"/>
      <c r="Q32" s="81" t="s">
        <v>2139</v>
      </c>
      <c r="R32" s="82"/>
      <c r="S32" s="79" t="str">
        <f>VLOOKUP(D32:D176,Sheet2!C30:E399,3,FALSE)</f>
        <v>4</v>
      </c>
      <c r="T32" s="79">
        <f t="shared" si="1"/>
        <v>5.55555555555556</v>
      </c>
      <c r="U32" s="79">
        <v>93</v>
      </c>
      <c r="V32" s="79">
        <f t="shared" si="2"/>
        <v>516.666666666667</v>
      </c>
      <c r="W32" s="79">
        <f t="shared" si="3"/>
        <v>516.67</v>
      </c>
      <c r="X32" s="79">
        <f t="shared" si="4"/>
        <v>60</v>
      </c>
      <c r="Y32" s="79">
        <f t="shared" si="5"/>
        <v>333.333333333333</v>
      </c>
      <c r="Z32" s="79" t="s">
        <v>2184</v>
      </c>
      <c r="AA32" s="79" t="s">
        <v>2185</v>
      </c>
      <c r="AB32" s="79">
        <f t="shared" si="8"/>
        <v>333.33</v>
      </c>
      <c r="AC32" s="79">
        <f t="shared" si="6"/>
        <v>0</v>
      </c>
      <c r="AD32" s="79">
        <f t="shared" si="7"/>
        <v>33</v>
      </c>
      <c r="AE32" t="s">
        <v>2398</v>
      </c>
      <c r="AF32" t="s">
        <v>2399</v>
      </c>
      <c r="AG32" t="s">
        <v>2400</v>
      </c>
      <c r="AH32">
        <v>94.44</v>
      </c>
      <c r="AI32">
        <v>27.78</v>
      </c>
      <c r="AJ32">
        <v>183.34</v>
      </c>
      <c r="AK32">
        <f>AJ32-AH32-AI32</f>
        <v>61.12</v>
      </c>
      <c r="AL32">
        <v>59.94</v>
      </c>
      <c r="AM32">
        <f>AK32-AL32</f>
        <v>1.18000000000001</v>
      </c>
      <c r="AN32">
        <v>1.18</v>
      </c>
      <c r="AO32">
        <v>0</v>
      </c>
    </row>
    <row r="33" ht="22.5" spans="1:41">
      <c r="A33" s="8">
        <v>29</v>
      </c>
      <c r="B33" s="29" t="str">
        <f>VLOOKUP(D33:D177,Sheet2!C:D,2,0)</f>
        <v>31014650358463223</v>
      </c>
      <c r="C33" s="35" t="s">
        <v>1510</v>
      </c>
      <c r="D33" s="35" t="s">
        <v>1511</v>
      </c>
      <c r="E33" s="35" t="s">
        <v>15</v>
      </c>
      <c r="F33" s="36">
        <v>30000</v>
      </c>
      <c r="G33" s="37" t="s">
        <v>1513</v>
      </c>
      <c r="H33" s="37" t="s">
        <v>1514</v>
      </c>
      <c r="I33" s="66" t="s">
        <v>2381</v>
      </c>
      <c r="J33" s="67">
        <v>153.33</v>
      </c>
      <c r="K33" s="68"/>
      <c r="L33" s="68"/>
      <c r="M33" s="68"/>
      <c r="N33" s="68">
        <v>0</v>
      </c>
      <c r="O33" s="35" t="s">
        <v>1510</v>
      </c>
      <c r="P33" s="80"/>
      <c r="Q33" s="35" t="s">
        <v>1515</v>
      </c>
      <c r="R33" s="83"/>
      <c r="S33" s="79" t="str">
        <f>VLOOKUP(D33:D177,Sheet2!C31:E400,3,FALSE)</f>
        <v>4</v>
      </c>
      <c r="T33" s="79">
        <f t="shared" si="1"/>
        <v>3.33333333333333</v>
      </c>
      <c r="U33" s="79">
        <v>93</v>
      </c>
      <c r="V33" s="79">
        <f t="shared" si="2"/>
        <v>310</v>
      </c>
      <c r="W33" s="79">
        <f t="shared" si="3"/>
        <v>310</v>
      </c>
      <c r="X33" s="79">
        <f t="shared" si="4"/>
        <v>55</v>
      </c>
      <c r="Y33" s="79">
        <f t="shared" si="5"/>
        <v>183.333333333333</v>
      </c>
      <c r="Z33" s="79" t="s">
        <v>2184</v>
      </c>
      <c r="AA33" s="79" t="s">
        <v>2185</v>
      </c>
      <c r="AB33" s="79">
        <f t="shared" si="8"/>
        <v>183.33</v>
      </c>
      <c r="AC33" s="79">
        <f t="shared" si="6"/>
        <v>-30</v>
      </c>
      <c r="AD33" s="79">
        <f t="shared" si="7"/>
        <v>38</v>
      </c>
      <c r="AE33" t="s">
        <v>2401</v>
      </c>
      <c r="AF33" t="s">
        <v>2402</v>
      </c>
      <c r="AG33" t="s">
        <v>2403</v>
      </c>
      <c r="AH33">
        <v>56.67</v>
      </c>
      <c r="AI33">
        <v>30</v>
      </c>
      <c r="AJ33">
        <f>W33-AB33</f>
        <v>126.67</v>
      </c>
      <c r="AK33">
        <v>70</v>
      </c>
      <c r="AL33">
        <v>0.83</v>
      </c>
      <c r="AM33">
        <f>AK33-AL33</f>
        <v>69.17</v>
      </c>
      <c r="AN33">
        <v>0</v>
      </c>
      <c r="AO33">
        <f>AM33-AN33</f>
        <v>69.17</v>
      </c>
    </row>
    <row r="34" spans="1:30">
      <c r="A34" s="8"/>
      <c r="B34" s="29"/>
      <c r="C34" s="35"/>
      <c r="D34" s="35"/>
      <c r="E34" s="38"/>
      <c r="F34" s="36"/>
      <c r="G34" s="37"/>
      <c r="H34" s="37"/>
      <c r="I34" s="66"/>
      <c r="J34" s="67">
        <f>SUM(J5:J33)</f>
        <v>12580.56</v>
      </c>
      <c r="K34" s="68"/>
      <c r="L34" s="68"/>
      <c r="M34" s="68"/>
      <c r="N34" s="68"/>
      <c r="O34" s="35"/>
      <c r="P34" s="80"/>
      <c r="Q34" s="35"/>
      <c r="R34" s="84"/>
      <c r="S34" s="79"/>
      <c r="T34" s="79"/>
      <c r="U34" s="79"/>
      <c r="V34" s="79"/>
      <c r="W34" s="79"/>
      <c r="X34" s="79"/>
      <c r="Y34" s="79"/>
      <c r="Z34" s="79"/>
      <c r="AA34" s="79"/>
      <c r="AB34" s="79"/>
      <c r="AC34" s="79"/>
      <c r="AD34" s="79"/>
    </row>
    <row r="35" ht="22.5" spans="1:33">
      <c r="A35" s="8">
        <v>30</v>
      </c>
      <c r="B35" s="9" t="str">
        <f>VLOOKUP(D35:D178,Sheet2!C:D,2,0)</f>
        <v>31014650115716842</v>
      </c>
      <c r="C35" s="16" t="s">
        <v>342</v>
      </c>
      <c r="D35" s="167" t="s">
        <v>343</v>
      </c>
      <c r="E35" s="18" t="s">
        <v>27</v>
      </c>
      <c r="F35" s="19">
        <v>0</v>
      </c>
      <c r="G35" s="20" t="s">
        <v>184</v>
      </c>
      <c r="H35" s="20" t="s">
        <v>2376</v>
      </c>
      <c r="I35" s="14" t="s">
        <v>2377</v>
      </c>
      <c r="J35" s="60">
        <v>362.84</v>
      </c>
      <c r="K35" s="61">
        <v>0</v>
      </c>
      <c r="L35" s="61"/>
      <c r="M35" s="61"/>
      <c r="N35" s="59">
        <f t="shared" ref="N35:N48" si="9">J35-K35-L35-M35</f>
        <v>362.84</v>
      </c>
      <c r="O35" s="16" t="s">
        <v>342</v>
      </c>
      <c r="P35" s="168" t="s">
        <v>2230</v>
      </c>
      <c r="Q35" s="71" t="s">
        <v>346</v>
      </c>
      <c r="R35" s="85" t="s">
        <v>2231</v>
      </c>
      <c r="S35" t="str">
        <f>VLOOKUP(D35:D178,Sheet2!C32:E401,3,FALSE)</f>
        <v>4.75</v>
      </c>
      <c r="T35">
        <f t="shared" ref="T35:T48" si="10">F35*S35/100/12/30</f>
        <v>0</v>
      </c>
      <c r="U35">
        <v>93</v>
      </c>
      <c r="V35">
        <f t="shared" ref="V35:V48" si="11">T35*U35</f>
        <v>0</v>
      </c>
      <c r="W35">
        <f t="shared" ref="W35:W48" si="12">ROUND(V35:V178,2)</f>
        <v>0</v>
      </c>
      <c r="Z35" s="79" t="s">
        <v>2184</v>
      </c>
      <c r="AA35" s="79" t="s">
        <v>2185</v>
      </c>
      <c r="AD35">
        <v>0</v>
      </c>
      <c r="AE35" t="s">
        <v>2184</v>
      </c>
      <c r="AF35" t="s">
        <v>2373</v>
      </c>
      <c r="AG35" t="s">
        <v>2374</v>
      </c>
    </row>
    <row r="36" ht="22.5" spans="1:33">
      <c r="A36" s="8">
        <v>31</v>
      </c>
      <c r="B36" s="9" t="str">
        <f>VLOOKUP(D36:D179,Sheet2!C:D,2,0)</f>
        <v>31014650115656359</v>
      </c>
      <c r="C36" s="16" t="s">
        <v>234</v>
      </c>
      <c r="D36" s="167" t="s">
        <v>235</v>
      </c>
      <c r="E36" s="18" t="s">
        <v>27</v>
      </c>
      <c r="F36" s="19">
        <v>0</v>
      </c>
      <c r="G36" s="20" t="s">
        <v>184</v>
      </c>
      <c r="H36" s="20" t="s">
        <v>2376</v>
      </c>
      <c r="I36" s="14" t="s">
        <v>2377</v>
      </c>
      <c r="J36" s="60">
        <v>362.84</v>
      </c>
      <c r="K36" s="61">
        <v>0</v>
      </c>
      <c r="L36" s="61"/>
      <c r="M36" s="61"/>
      <c r="N36" s="59">
        <f t="shared" si="9"/>
        <v>362.84</v>
      </c>
      <c r="O36" s="16" t="s">
        <v>234</v>
      </c>
      <c r="P36" s="168" t="s">
        <v>2233</v>
      </c>
      <c r="Q36" s="71" t="s">
        <v>238</v>
      </c>
      <c r="R36" s="85"/>
      <c r="S36">
        <v>4.75</v>
      </c>
      <c r="T36">
        <f t="shared" si="10"/>
        <v>0</v>
      </c>
      <c r="U36">
        <v>93</v>
      </c>
      <c r="V36">
        <f t="shared" si="11"/>
        <v>0</v>
      </c>
      <c r="W36">
        <f t="shared" si="12"/>
        <v>0</v>
      </c>
      <c r="Z36" s="79" t="s">
        <v>2184</v>
      </c>
      <c r="AA36" s="79" t="s">
        <v>2185</v>
      </c>
      <c r="AD36">
        <v>0</v>
      </c>
      <c r="AE36" t="s">
        <v>2184</v>
      </c>
      <c r="AF36" t="s">
        <v>2373</v>
      </c>
      <c r="AG36" t="s">
        <v>2374</v>
      </c>
    </row>
    <row r="37" ht="22.5" spans="1:33">
      <c r="A37" s="8">
        <v>32</v>
      </c>
      <c r="B37" s="9" t="str">
        <f>VLOOKUP(D37:D180,Sheet2!C:D,2,0)</f>
        <v>31014650115648702</v>
      </c>
      <c r="C37" s="16" t="s">
        <v>338</v>
      </c>
      <c r="D37" s="167" t="s">
        <v>339</v>
      </c>
      <c r="E37" s="18" t="s">
        <v>27</v>
      </c>
      <c r="F37" s="19">
        <v>0</v>
      </c>
      <c r="G37" s="20" t="s">
        <v>184</v>
      </c>
      <c r="H37" s="20" t="s">
        <v>2376</v>
      </c>
      <c r="I37" s="14" t="s">
        <v>2377</v>
      </c>
      <c r="J37" s="60">
        <v>362.84</v>
      </c>
      <c r="K37" s="61">
        <v>362.84</v>
      </c>
      <c r="L37" s="61"/>
      <c r="M37" s="61"/>
      <c r="N37" s="59">
        <f t="shared" si="9"/>
        <v>0</v>
      </c>
      <c r="O37" s="16" t="s">
        <v>338</v>
      </c>
      <c r="P37" s="71" t="s">
        <v>2234</v>
      </c>
      <c r="Q37" s="71" t="s">
        <v>340</v>
      </c>
      <c r="R37" s="85"/>
      <c r="S37" t="str">
        <f>VLOOKUP(D37:D180,Sheet2!C34:E403,3,FALSE)</f>
        <v>4.75</v>
      </c>
      <c r="T37">
        <f t="shared" si="10"/>
        <v>0</v>
      </c>
      <c r="U37">
        <v>93</v>
      </c>
      <c r="V37">
        <f t="shared" si="11"/>
        <v>0</v>
      </c>
      <c r="W37">
        <f t="shared" si="12"/>
        <v>0</v>
      </c>
      <c r="Z37" s="79" t="s">
        <v>2184</v>
      </c>
      <c r="AA37" s="79" t="s">
        <v>2185</v>
      </c>
      <c r="AD37">
        <v>0</v>
      </c>
      <c r="AE37" t="s">
        <v>2184</v>
      </c>
      <c r="AF37" t="s">
        <v>2373</v>
      </c>
      <c r="AG37" t="s">
        <v>2374</v>
      </c>
    </row>
    <row r="38" ht="22.5" spans="1:33">
      <c r="A38" s="8">
        <v>33</v>
      </c>
      <c r="B38" s="9" t="str">
        <f>VLOOKUP(D38:D181,Sheet2!C:D,2,0)</f>
        <v>31014650115814056</v>
      </c>
      <c r="C38" s="16" t="s">
        <v>466</v>
      </c>
      <c r="D38" s="167" t="s">
        <v>467</v>
      </c>
      <c r="E38" s="18" t="s">
        <v>27</v>
      </c>
      <c r="F38" s="19">
        <v>0</v>
      </c>
      <c r="G38" s="20" t="s">
        <v>356</v>
      </c>
      <c r="H38" s="20" t="s">
        <v>2378</v>
      </c>
      <c r="I38" s="14" t="s">
        <v>2377</v>
      </c>
      <c r="J38" s="60">
        <v>362.84</v>
      </c>
      <c r="K38" s="61">
        <v>362.84</v>
      </c>
      <c r="L38" s="61"/>
      <c r="M38" s="61"/>
      <c r="N38" s="59">
        <f t="shared" si="9"/>
        <v>0</v>
      </c>
      <c r="O38" s="16" t="s">
        <v>466</v>
      </c>
      <c r="P38" s="71" t="s">
        <v>2235</v>
      </c>
      <c r="Q38" s="71" t="s">
        <v>470</v>
      </c>
      <c r="R38" s="85"/>
      <c r="S38" t="str">
        <f>VLOOKUP(D38:D181,Sheet2!C35:E404,3,FALSE)</f>
        <v>4.75</v>
      </c>
      <c r="T38">
        <f t="shared" si="10"/>
        <v>0</v>
      </c>
      <c r="U38">
        <v>93</v>
      </c>
      <c r="V38">
        <f t="shared" si="11"/>
        <v>0</v>
      </c>
      <c r="W38">
        <f t="shared" si="12"/>
        <v>0</v>
      </c>
      <c r="Z38" s="79" t="s">
        <v>2184</v>
      </c>
      <c r="AA38" s="79" t="s">
        <v>2185</v>
      </c>
      <c r="AD38">
        <v>0</v>
      </c>
      <c r="AE38" t="s">
        <v>2184</v>
      </c>
      <c r="AF38" t="s">
        <v>2373</v>
      </c>
      <c r="AG38" t="s">
        <v>2374</v>
      </c>
    </row>
    <row r="39" ht="22.5" spans="1:33">
      <c r="A39" s="8">
        <v>34</v>
      </c>
      <c r="B39" s="9" t="str">
        <f>VLOOKUP(D39:D182,Sheet2!C:D,2,0)</f>
        <v>31014650115863285</v>
      </c>
      <c r="C39" s="16" t="s">
        <v>482</v>
      </c>
      <c r="D39" s="167" t="s">
        <v>483</v>
      </c>
      <c r="E39" s="18" t="s">
        <v>27</v>
      </c>
      <c r="F39" s="19">
        <v>0</v>
      </c>
      <c r="G39" s="20" t="s">
        <v>356</v>
      </c>
      <c r="H39" s="20" t="s">
        <v>2378</v>
      </c>
      <c r="I39" s="14" t="s">
        <v>2377</v>
      </c>
      <c r="J39" s="60">
        <v>362.84</v>
      </c>
      <c r="K39" s="61">
        <v>0</v>
      </c>
      <c r="L39" s="61"/>
      <c r="M39" s="61"/>
      <c r="N39" s="59">
        <f t="shared" si="9"/>
        <v>362.84</v>
      </c>
      <c r="O39" s="16" t="s">
        <v>482</v>
      </c>
      <c r="P39" s="168" t="s">
        <v>2237</v>
      </c>
      <c r="Q39" s="71" t="s">
        <v>486</v>
      </c>
      <c r="R39" s="85"/>
      <c r="S39" t="str">
        <f>VLOOKUP(D39:D182,Sheet2!C36:E405,3,FALSE)</f>
        <v>4.75</v>
      </c>
      <c r="T39">
        <f t="shared" si="10"/>
        <v>0</v>
      </c>
      <c r="U39">
        <v>93</v>
      </c>
      <c r="V39">
        <f t="shared" si="11"/>
        <v>0</v>
      </c>
      <c r="W39">
        <f t="shared" si="12"/>
        <v>0</v>
      </c>
      <c r="Z39" s="79" t="s">
        <v>2184</v>
      </c>
      <c r="AA39" s="79" t="s">
        <v>2185</v>
      </c>
      <c r="AD39">
        <v>0</v>
      </c>
      <c r="AE39" t="s">
        <v>2184</v>
      </c>
      <c r="AF39" t="s">
        <v>2373</v>
      </c>
      <c r="AG39" t="s">
        <v>2374</v>
      </c>
    </row>
    <row r="40" ht="22.5" spans="1:33">
      <c r="A40" s="8">
        <v>35</v>
      </c>
      <c r="B40" s="9" t="str">
        <f>VLOOKUP(D40:D183,Sheet2!C:D,2,0)</f>
        <v>31014650115815764</v>
      </c>
      <c r="C40" s="16" t="s">
        <v>422</v>
      </c>
      <c r="D40" s="167" t="s">
        <v>423</v>
      </c>
      <c r="E40" s="18" t="s">
        <v>27</v>
      </c>
      <c r="F40" s="19">
        <v>0</v>
      </c>
      <c r="G40" s="20" t="s">
        <v>356</v>
      </c>
      <c r="H40" s="20" t="s">
        <v>2378</v>
      </c>
      <c r="I40" s="14" t="s">
        <v>2377</v>
      </c>
      <c r="J40" s="60">
        <v>362.84</v>
      </c>
      <c r="K40" s="61">
        <v>0</v>
      </c>
      <c r="L40" s="61"/>
      <c r="M40" s="61"/>
      <c r="N40" s="59">
        <f t="shared" si="9"/>
        <v>362.84</v>
      </c>
      <c r="O40" s="16" t="s">
        <v>422</v>
      </c>
      <c r="P40" s="168" t="s">
        <v>2238</v>
      </c>
      <c r="Q40" s="71" t="s">
        <v>426</v>
      </c>
      <c r="R40" s="85"/>
      <c r="S40" t="str">
        <f>VLOOKUP(D40:D183,Sheet2!C37:E406,3,FALSE)</f>
        <v>4.75</v>
      </c>
      <c r="T40">
        <f t="shared" si="10"/>
        <v>0</v>
      </c>
      <c r="U40">
        <v>93</v>
      </c>
      <c r="V40">
        <f t="shared" si="11"/>
        <v>0</v>
      </c>
      <c r="W40">
        <f t="shared" si="12"/>
        <v>0</v>
      </c>
      <c r="Z40" s="79" t="s">
        <v>2184</v>
      </c>
      <c r="AA40" s="79" t="s">
        <v>2185</v>
      </c>
      <c r="AD40">
        <v>0</v>
      </c>
      <c r="AE40" t="s">
        <v>2184</v>
      </c>
      <c r="AF40" t="s">
        <v>2373</v>
      </c>
      <c r="AG40" t="s">
        <v>2374</v>
      </c>
    </row>
    <row r="41" ht="22.5" spans="1:33">
      <c r="A41" s="8">
        <v>36</v>
      </c>
      <c r="B41" s="9" t="str">
        <f>VLOOKUP(D41:D184,Sheet2!C:D,2,0)</f>
        <v>31014650115805347</v>
      </c>
      <c r="C41" s="16" t="s">
        <v>411</v>
      </c>
      <c r="D41" s="167" t="s">
        <v>412</v>
      </c>
      <c r="E41" s="18" t="s">
        <v>27</v>
      </c>
      <c r="F41" s="19">
        <v>0</v>
      </c>
      <c r="G41" s="20" t="s">
        <v>356</v>
      </c>
      <c r="H41" s="20" t="s">
        <v>2378</v>
      </c>
      <c r="I41" s="14" t="s">
        <v>2377</v>
      </c>
      <c r="J41" s="60">
        <v>362.84</v>
      </c>
      <c r="K41" s="61">
        <v>349.72</v>
      </c>
      <c r="L41" s="61"/>
      <c r="M41" s="61"/>
      <c r="N41" s="59">
        <f t="shared" si="9"/>
        <v>13.1199999999999</v>
      </c>
      <c r="O41" s="16" t="s">
        <v>411</v>
      </c>
      <c r="P41" s="170" t="s">
        <v>2239</v>
      </c>
      <c r="Q41" s="71" t="s">
        <v>415</v>
      </c>
      <c r="R41" s="85"/>
      <c r="S41" t="str">
        <f>VLOOKUP(D41:D184,Sheet2!C38:E407,3,FALSE)</f>
        <v>4.75</v>
      </c>
      <c r="T41">
        <f t="shared" si="10"/>
        <v>0</v>
      </c>
      <c r="U41">
        <v>93</v>
      </c>
      <c r="V41">
        <f t="shared" si="11"/>
        <v>0</v>
      </c>
      <c r="W41">
        <f t="shared" si="12"/>
        <v>0</v>
      </c>
      <c r="Z41" s="79" t="s">
        <v>2184</v>
      </c>
      <c r="AA41" s="79" t="s">
        <v>2185</v>
      </c>
      <c r="AD41">
        <v>0</v>
      </c>
      <c r="AE41" t="s">
        <v>2184</v>
      </c>
      <c r="AF41" t="s">
        <v>2373</v>
      </c>
      <c r="AG41" t="s">
        <v>2374</v>
      </c>
    </row>
    <row r="42" ht="22.5" spans="1:33">
      <c r="A42" s="8">
        <v>37</v>
      </c>
      <c r="B42" s="9" t="str">
        <f>VLOOKUP(D42:D185,Sheet2!C:D,2,0)</f>
        <v>31014650164056137</v>
      </c>
      <c r="C42" s="39" t="s">
        <v>1076</v>
      </c>
      <c r="D42" s="39" t="s">
        <v>1077</v>
      </c>
      <c r="E42" s="40" t="s">
        <v>27</v>
      </c>
      <c r="F42" s="41">
        <v>50000</v>
      </c>
      <c r="G42" s="42" t="s">
        <v>2382</v>
      </c>
      <c r="H42" s="42" t="s">
        <v>2383</v>
      </c>
      <c r="I42" s="14" t="s">
        <v>2381</v>
      </c>
      <c r="J42" s="56">
        <v>561.88</v>
      </c>
      <c r="K42" s="59">
        <v>471.25</v>
      </c>
      <c r="L42" s="59">
        <v>90.63</v>
      </c>
      <c r="M42" s="59"/>
      <c r="N42" s="59">
        <f t="shared" si="9"/>
        <v>0</v>
      </c>
      <c r="O42" s="39" t="s">
        <v>1076</v>
      </c>
      <c r="P42" s="170" t="s">
        <v>2240</v>
      </c>
      <c r="Q42" s="87" t="s">
        <v>1079</v>
      </c>
      <c r="R42" s="85"/>
      <c r="S42" t="str">
        <f>VLOOKUP(D42:D185,Sheet2!C39:E408,3,FALSE)</f>
        <v>4.35</v>
      </c>
      <c r="T42">
        <f t="shared" si="10"/>
        <v>6.04166666666667</v>
      </c>
      <c r="U42">
        <v>93</v>
      </c>
      <c r="V42">
        <f t="shared" si="11"/>
        <v>561.875</v>
      </c>
      <c r="W42">
        <f t="shared" si="12"/>
        <v>561.88</v>
      </c>
      <c r="Z42" s="79" t="s">
        <v>2184</v>
      </c>
      <c r="AA42" s="79" t="s">
        <v>2185</v>
      </c>
      <c r="AD42">
        <v>0</v>
      </c>
      <c r="AE42" t="s">
        <v>2184</v>
      </c>
      <c r="AF42" t="s">
        <v>2373</v>
      </c>
      <c r="AG42" t="s">
        <v>2374</v>
      </c>
    </row>
    <row r="43" ht="22.5" spans="1:33">
      <c r="A43" s="8">
        <v>38</v>
      </c>
      <c r="B43" s="9" t="str">
        <f>VLOOKUP(D43:D186,Sheet2!C:D,2,0)</f>
        <v>31014650167284990</v>
      </c>
      <c r="C43" s="10" t="s">
        <v>1207</v>
      </c>
      <c r="D43" s="10" t="s">
        <v>1208</v>
      </c>
      <c r="E43" s="12" t="s">
        <v>27</v>
      </c>
      <c r="F43" s="13">
        <v>50000</v>
      </c>
      <c r="G43" s="20" t="s">
        <v>1213</v>
      </c>
      <c r="H43" s="20" t="s">
        <v>2404</v>
      </c>
      <c r="I43" s="14" t="s">
        <v>2381</v>
      </c>
      <c r="J43" s="56">
        <v>561.88</v>
      </c>
      <c r="K43" s="59">
        <v>90.63</v>
      </c>
      <c r="L43" s="59"/>
      <c r="M43" s="59"/>
      <c r="N43" s="59">
        <f t="shared" si="9"/>
        <v>471.25</v>
      </c>
      <c r="O43" s="10" t="s">
        <v>1207</v>
      </c>
      <c r="P43" s="169" t="s">
        <v>2241</v>
      </c>
      <c r="Q43" s="71" t="s">
        <v>1212</v>
      </c>
      <c r="R43" s="85"/>
      <c r="S43" t="str">
        <f>VLOOKUP(D43:D186,Sheet2!C40:E409,3,FALSE)</f>
        <v>4.35</v>
      </c>
      <c r="T43">
        <f t="shared" si="10"/>
        <v>6.04166666666667</v>
      </c>
      <c r="U43">
        <v>93</v>
      </c>
      <c r="V43">
        <f t="shared" si="11"/>
        <v>561.875</v>
      </c>
      <c r="W43">
        <f t="shared" si="12"/>
        <v>561.88</v>
      </c>
      <c r="Z43" s="79" t="s">
        <v>2184</v>
      </c>
      <c r="AA43" s="79" t="s">
        <v>2185</v>
      </c>
      <c r="AD43">
        <v>0</v>
      </c>
      <c r="AE43" t="s">
        <v>2184</v>
      </c>
      <c r="AF43" t="s">
        <v>2373</v>
      </c>
      <c r="AG43" t="s">
        <v>2374</v>
      </c>
    </row>
    <row r="44" ht="22.5" spans="1:33">
      <c r="A44" s="8">
        <v>39</v>
      </c>
      <c r="B44" s="9" t="str">
        <f>VLOOKUP(D44:D187,Sheet2!C:D,2,0)</f>
        <v>31014650177508078</v>
      </c>
      <c r="C44" s="10" t="s">
        <v>20</v>
      </c>
      <c r="D44" s="10" t="s">
        <v>1415</v>
      </c>
      <c r="E44" s="12" t="s">
        <v>27</v>
      </c>
      <c r="F44" s="13">
        <v>50000</v>
      </c>
      <c r="G44" s="20" t="s">
        <v>2405</v>
      </c>
      <c r="H44" s="20" t="s">
        <v>2406</v>
      </c>
      <c r="I44" s="14" t="s">
        <v>2381</v>
      </c>
      <c r="J44" s="56">
        <v>561.88</v>
      </c>
      <c r="K44" s="59">
        <v>471.26</v>
      </c>
      <c r="L44" s="59">
        <v>90.63</v>
      </c>
      <c r="M44" s="59"/>
      <c r="N44" s="59">
        <f t="shared" si="9"/>
        <v>-0.00999999999999091</v>
      </c>
      <c r="O44" s="10" t="s">
        <v>20</v>
      </c>
      <c r="P44" s="71" t="s">
        <v>2242</v>
      </c>
      <c r="Q44" s="71" t="s">
        <v>1419</v>
      </c>
      <c r="R44" s="85"/>
      <c r="S44" t="str">
        <f>VLOOKUP(D44:D187,Sheet2!C41:E410,3,FALSE)</f>
        <v>4.35</v>
      </c>
      <c r="T44">
        <f t="shared" si="10"/>
        <v>6.04166666666667</v>
      </c>
      <c r="U44">
        <v>93</v>
      </c>
      <c r="V44">
        <f t="shared" si="11"/>
        <v>561.875</v>
      </c>
      <c r="W44">
        <f t="shared" si="12"/>
        <v>561.88</v>
      </c>
      <c r="Z44" s="79" t="s">
        <v>2184</v>
      </c>
      <c r="AA44" s="79" t="s">
        <v>2185</v>
      </c>
      <c r="AD44">
        <v>0</v>
      </c>
      <c r="AE44" t="s">
        <v>2184</v>
      </c>
      <c r="AF44" t="s">
        <v>2373</v>
      </c>
      <c r="AG44" t="s">
        <v>2374</v>
      </c>
    </row>
    <row r="45" ht="22.5" spans="1:33">
      <c r="A45" s="8">
        <v>40</v>
      </c>
      <c r="B45" s="9" t="str">
        <f>VLOOKUP(D45:D188,Sheet2!C:D,2,0)</f>
        <v>31014650178312143</v>
      </c>
      <c r="C45" s="10" t="s">
        <v>22</v>
      </c>
      <c r="D45" s="10" t="s">
        <v>1437</v>
      </c>
      <c r="E45" s="12" t="s">
        <v>27</v>
      </c>
      <c r="F45" s="13">
        <v>50000</v>
      </c>
      <c r="G45" s="20" t="s">
        <v>1442</v>
      </c>
      <c r="H45" s="20" t="s">
        <v>2407</v>
      </c>
      <c r="I45" s="14" t="s">
        <v>2381</v>
      </c>
      <c r="J45" s="56">
        <v>561.88</v>
      </c>
      <c r="K45" s="59">
        <v>450.02</v>
      </c>
      <c r="L45" s="59">
        <v>90.63</v>
      </c>
      <c r="M45" s="59"/>
      <c r="N45" s="59">
        <f t="shared" si="9"/>
        <v>21.23</v>
      </c>
      <c r="O45" s="10" t="s">
        <v>22</v>
      </c>
      <c r="P45" s="71" t="s">
        <v>2243</v>
      </c>
      <c r="Q45" s="71" t="s">
        <v>1441</v>
      </c>
      <c r="R45" s="85"/>
      <c r="S45" t="str">
        <f>VLOOKUP(D45:D188,Sheet2!C42:E411,3,FALSE)</f>
        <v>4.35</v>
      </c>
      <c r="T45">
        <f t="shared" si="10"/>
        <v>6.04166666666667</v>
      </c>
      <c r="U45">
        <v>93</v>
      </c>
      <c r="V45">
        <f t="shared" si="11"/>
        <v>561.875</v>
      </c>
      <c r="W45">
        <f t="shared" si="12"/>
        <v>561.88</v>
      </c>
      <c r="Z45" s="79" t="s">
        <v>2184</v>
      </c>
      <c r="AA45" s="79" t="s">
        <v>2185</v>
      </c>
      <c r="AD45">
        <v>0</v>
      </c>
      <c r="AE45" t="s">
        <v>2184</v>
      </c>
      <c r="AF45" t="s">
        <v>2373</v>
      </c>
      <c r="AG45" t="s">
        <v>2374</v>
      </c>
    </row>
    <row r="46" ht="22.5" spans="1:33">
      <c r="A46" s="8">
        <v>41</v>
      </c>
      <c r="B46" s="9" t="str">
        <f>VLOOKUP(D46:D189,Sheet2!C:D,2,0)</f>
        <v>31014650179374437</v>
      </c>
      <c r="C46" s="10" t="s">
        <v>1455</v>
      </c>
      <c r="D46" s="10" t="s">
        <v>1456</v>
      </c>
      <c r="E46" s="12" t="s">
        <v>27</v>
      </c>
      <c r="F46" s="13">
        <v>50000</v>
      </c>
      <c r="G46" s="20" t="s">
        <v>1460</v>
      </c>
      <c r="H46" s="20" t="s">
        <v>2408</v>
      </c>
      <c r="I46" s="14" t="s">
        <v>2381</v>
      </c>
      <c r="J46" s="56">
        <v>561.88</v>
      </c>
      <c r="K46" s="59">
        <v>507.5</v>
      </c>
      <c r="L46" s="59">
        <v>54.38</v>
      </c>
      <c r="M46" s="59"/>
      <c r="N46" s="59">
        <f t="shared" si="9"/>
        <v>0</v>
      </c>
      <c r="O46" s="10" t="s">
        <v>1455</v>
      </c>
      <c r="P46" s="170" t="s">
        <v>2244</v>
      </c>
      <c r="Q46" s="71" t="s">
        <v>1459</v>
      </c>
      <c r="R46" s="85"/>
      <c r="S46" t="str">
        <f>VLOOKUP(D46:D189,Sheet2!C43:E412,3,FALSE)</f>
        <v>4.35</v>
      </c>
      <c r="T46">
        <f t="shared" si="10"/>
        <v>6.04166666666667</v>
      </c>
      <c r="U46">
        <v>93</v>
      </c>
      <c r="V46">
        <f t="shared" si="11"/>
        <v>561.875</v>
      </c>
      <c r="W46">
        <f t="shared" si="12"/>
        <v>561.88</v>
      </c>
      <c r="Z46" s="79" t="s">
        <v>2184</v>
      </c>
      <c r="AA46" s="79" t="s">
        <v>2185</v>
      </c>
      <c r="AD46">
        <v>0</v>
      </c>
      <c r="AE46" t="s">
        <v>2184</v>
      </c>
      <c r="AF46" t="s">
        <v>2373</v>
      </c>
      <c r="AG46" t="s">
        <v>2374</v>
      </c>
    </row>
    <row r="47" ht="22.5" spans="1:33">
      <c r="A47" s="8">
        <v>42</v>
      </c>
      <c r="B47" s="9" t="str">
        <f>VLOOKUP(D47:D190,Sheet2!C:D,2,0)</f>
        <v>31014650258121623</v>
      </c>
      <c r="C47" s="10" t="s">
        <v>1596</v>
      </c>
      <c r="D47" s="165" t="s">
        <v>1597</v>
      </c>
      <c r="E47" s="12" t="s">
        <v>27</v>
      </c>
      <c r="F47" s="13">
        <v>50000</v>
      </c>
      <c r="G47" s="14" t="s">
        <v>1556</v>
      </c>
      <c r="H47" s="14" t="s">
        <v>2391</v>
      </c>
      <c r="I47" s="14" t="s">
        <v>2381</v>
      </c>
      <c r="J47" s="56">
        <v>561.88</v>
      </c>
      <c r="K47" s="59">
        <v>326.25</v>
      </c>
      <c r="L47" s="59">
        <v>235.63</v>
      </c>
      <c r="M47" s="59"/>
      <c r="N47" s="59">
        <f t="shared" si="9"/>
        <v>0</v>
      </c>
      <c r="O47" s="10" t="s">
        <v>1596</v>
      </c>
      <c r="P47" s="168" t="s">
        <v>2246</v>
      </c>
      <c r="Q47" s="71">
        <v>15580682115</v>
      </c>
      <c r="R47" s="85"/>
      <c r="S47" t="str">
        <f>VLOOKUP(D47:D190,Sheet2!C44:E413,3,FALSE)</f>
        <v>4.35</v>
      </c>
      <c r="T47">
        <f t="shared" si="10"/>
        <v>6.04166666666667</v>
      </c>
      <c r="U47">
        <v>93</v>
      </c>
      <c r="V47">
        <f t="shared" si="11"/>
        <v>561.875</v>
      </c>
      <c r="W47">
        <f t="shared" si="12"/>
        <v>561.88</v>
      </c>
      <c r="Z47" s="79" t="s">
        <v>2184</v>
      </c>
      <c r="AA47" s="79" t="s">
        <v>2185</v>
      </c>
      <c r="AD47">
        <v>0</v>
      </c>
      <c r="AE47" t="s">
        <v>2184</v>
      </c>
      <c r="AF47" t="s">
        <v>2373</v>
      </c>
      <c r="AG47" t="s">
        <v>2374</v>
      </c>
    </row>
    <row r="48" ht="22.5" spans="1:33">
      <c r="A48" s="8">
        <v>43</v>
      </c>
      <c r="B48" s="9" t="str">
        <f>VLOOKUP(D48:D191,Sheet2!C:D,2,0)</f>
        <v>31014650275050615</v>
      </c>
      <c r="C48" s="43" t="s">
        <v>24</v>
      </c>
      <c r="D48" s="171" t="s">
        <v>1735</v>
      </c>
      <c r="E48" s="45" t="s">
        <v>27</v>
      </c>
      <c r="F48" s="13">
        <v>50000</v>
      </c>
      <c r="G48" s="46" t="s">
        <v>2409</v>
      </c>
      <c r="H48" s="46" t="s">
        <v>2410</v>
      </c>
      <c r="I48" s="14" t="s">
        <v>2381</v>
      </c>
      <c r="J48" s="56">
        <v>561.88</v>
      </c>
      <c r="K48" s="59">
        <v>456.59</v>
      </c>
      <c r="L48" s="59">
        <v>90.63</v>
      </c>
      <c r="M48" s="59"/>
      <c r="N48" s="59">
        <f t="shared" si="9"/>
        <v>14.66</v>
      </c>
      <c r="O48" s="43" t="s">
        <v>24</v>
      </c>
      <c r="P48" s="172" t="s">
        <v>2247</v>
      </c>
      <c r="Q48" s="89">
        <v>18374588505</v>
      </c>
      <c r="R48" s="85"/>
      <c r="S48" t="str">
        <f>VLOOKUP(D48:D191,Sheet2!C45:E414,3,FALSE)</f>
        <v>4.35</v>
      </c>
      <c r="T48">
        <f t="shared" si="10"/>
        <v>6.04166666666667</v>
      </c>
      <c r="U48">
        <v>93</v>
      </c>
      <c r="V48">
        <f t="shared" si="11"/>
        <v>561.875</v>
      </c>
      <c r="W48">
        <f t="shared" si="12"/>
        <v>561.88</v>
      </c>
      <c r="Z48" s="79" t="s">
        <v>2184</v>
      </c>
      <c r="AA48" s="79" t="s">
        <v>2185</v>
      </c>
      <c r="AD48">
        <v>0</v>
      </c>
      <c r="AE48" t="s">
        <v>2184</v>
      </c>
      <c r="AF48" t="s">
        <v>2373</v>
      </c>
      <c r="AG48" t="s">
        <v>2374</v>
      </c>
    </row>
    <row r="49" spans="1:27">
      <c r="A49" s="8"/>
      <c r="B49" s="9"/>
      <c r="C49" s="43"/>
      <c r="D49" s="44"/>
      <c r="E49" s="45"/>
      <c r="F49" s="13"/>
      <c r="G49" s="46"/>
      <c r="H49" s="46"/>
      <c r="I49" s="14"/>
      <c r="J49" s="56">
        <f>SUM(J35:J48)</f>
        <v>6473.04</v>
      </c>
      <c r="K49" s="59"/>
      <c r="L49" s="59"/>
      <c r="M49" s="59"/>
      <c r="N49" s="59"/>
      <c r="O49" s="43"/>
      <c r="P49" s="88"/>
      <c r="Q49" s="89"/>
      <c r="R49" s="85"/>
      <c r="Z49" s="79"/>
      <c r="AA49" s="79"/>
    </row>
    <row r="50" ht="22.5" spans="1:33">
      <c r="A50" s="8">
        <v>44</v>
      </c>
      <c r="B50" s="9" t="str">
        <f>VLOOKUP(D50:D192,Sheet2!C:D,2,0)</f>
        <v>31014650115722607</v>
      </c>
      <c r="C50" s="16" t="s">
        <v>434</v>
      </c>
      <c r="D50" s="16" t="s">
        <v>435</v>
      </c>
      <c r="E50" s="18" t="s">
        <v>1217</v>
      </c>
      <c r="F50" s="19">
        <v>0</v>
      </c>
      <c r="G50" s="20" t="s">
        <v>184</v>
      </c>
      <c r="H50" s="20" t="s">
        <v>2378</v>
      </c>
      <c r="I50" s="14" t="s">
        <v>2377</v>
      </c>
      <c r="J50" s="60">
        <v>362.84</v>
      </c>
      <c r="K50" s="61">
        <v>362.84</v>
      </c>
      <c r="L50" s="61"/>
      <c r="M50" s="61"/>
      <c r="N50" s="59">
        <f t="shared" ref="N50:N73" si="13">J50-K50-L50-M50</f>
        <v>0</v>
      </c>
      <c r="O50" s="16" t="s">
        <v>434</v>
      </c>
      <c r="P50" s="71" t="s">
        <v>2248</v>
      </c>
      <c r="Q50" s="90" t="s">
        <v>438</v>
      </c>
      <c r="R50" s="91" t="s">
        <v>2249</v>
      </c>
      <c r="S50" t="str">
        <f>VLOOKUP(D50:D192,Sheet2!C46:E415,3,FALSE)</f>
        <v>4.75</v>
      </c>
      <c r="T50">
        <f t="shared" ref="T50:T78" si="14">F50*S50/100/12/30</f>
        <v>0</v>
      </c>
      <c r="U50">
        <v>93</v>
      </c>
      <c r="V50">
        <f t="shared" ref="V50:V78" si="15">T50*U50</f>
        <v>0</v>
      </c>
      <c r="W50">
        <f t="shared" ref="W50:W78" si="16">ROUND(V50:V192,2)</f>
        <v>0</v>
      </c>
      <c r="Z50" s="79" t="s">
        <v>2184</v>
      </c>
      <c r="AA50" s="79" t="s">
        <v>2185</v>
      </c>
      <c r="AD50">
        <v>0</v>
      </c>
      <c r="AE50" t="s">
        <v>2184</v>
      </c>
      <c r="AF50" t="s">
        <v>2373</v>
      </c>
      <c r="AG50" t="s">
        <v>2374</v>
      </c>
    </row>
    <row r="51" ht="22.5" spans="1:33">
      <c r="A51" s="8">
        <v>45</v>
      </c>
      <c r="B51" s="9" t="str">
        <f>VLOOKUP(D51:D193,Sheet2!C:D,2,0)</f>
        <v>31014650115839808</v>
      </c>
      <c r="C51" s="16" t="s">
        <v>354</v>
      </c>
      <c r="D51" s="167" t="s">
        <v>355</v>
      </c>
      <c r="E51" s="18" t="s">
        <v>1217</v>
      </c>
      <c r="F51" s="19">
        <v>0</v>
      </c>
      <c r="G51" s="20" t="s">
        <v>356</v>
      </c>
      <c r="H51" s="20" t="s">
        <v>2378</v>
      </c>
      <c r="I51" s="14" t="s">
        <v>2377</v>
      </c>
      <c r="J51" s="60">
        <v>362.84</v>
      </c>
      <c r="K51" s="61">
        <v>0</v>
      </c>
      <c r="L51" s="61"/>
      <c r="M51" s="61"/>
      <c r="N51" s="59">
        <f t="shared" si="13"/>
        <v>362.84</v>
      </c>
      <c r="O51" s="16" t="s">
        <v>354</v>
      </c>
      <c r="P51" s="168" t="s">
        <v>2251</v>
      </c>
      <c r="Q51" s="90" t="s">
        <v>360</v>
      </c>
      <c r="R51" s="92"/>
      <c r="S51" s="93">
        <v>4.75</v>
      </c>
      <c r="T51">
        <f t="shared" si="14"/>
        <v>0</v>
      </c>
      <c r="U51">
        <v>93</v>
      </c>
      <c r="V51">
        <f t="shared" si="15"/>
        <v>0</v>
      </c>
      <c r="W51">
        <f t="shared" si="16"/>
        <v>0</v>
      </c>
      <c r="Z51" s="79" t="s">
        <v>2184</v>
      </c>
      <c r="AA51" s="79" t="s">
        <v>2185</v>
      </c>
      <c r="AD51">
        <v>0</v>
      </c>
      <c r="AE51" t="s">
        <v>2184</v>
      </c>
      <c r="AF51" t="s">
        <v>2373</v>
      </c>
      <c r="AG51" t="s">
        <v>2374</v>
      </c>
    </row>
    <row r="52" ht="22.5" spans="1:33">
      <c r="A52" s="8">
        <v>46</v>
      </c>
      <c r="B52" s="9" t="str">
        <f>VLOOKUP(D52:D194,Sheet2!C:D,2,0)</f>
        <v>31014650115803350</v>
      </c>
      <c r="C52" s="16" t="s">
        <v>381</v>
      </c>
      <c r="D52" s="167" t="s">
        <v>382</v>
      </c>
      <c r="E52" s="18" t="s">
        <v>1217</v>
      </c>
      <c r="F52" s="19">
        <v>0</v>
      </c>
      <c r="G52" s="20" t="s">
        <v>356</v>
      </c>
      <c r="H52" s="20" t="s">
        <v>2378</v>
      </c>
      <c r="I52" s="14" t="s">
        <v>2377</v>
      </c>
      <c r="J52" s="60">
        <v>362.84</v>
      </c>
      <c r="K52" s="61">
        <v>0</v>
      </c>
      <c r="L52" s="61"/>
      <c r="M52" s="61"/>
      <c r="N52" s="59">
        <f t="shared" si="13"/>
        <v>362.84</v>
      </c>
      <c r="O52" s="16" t="s">
        <v>381</v>
      </c>
      <c r="P52" s="168" t="s">
        <v>2253</v>
      </c>
      <c r="Q52" s="90" t="s">
        <v>385</v>
      </c>
      <c r="R52" s="92"/>
      <c r="S52" t="str">
        <f>VLOOKUP(D52:D194,Sheet2!C48:E417,3,FALSE)</f>
        <v>4.75</v>
      </c>
      <c r="T52">
        <f t="shared" si="14"/>
        <v>0</v>
      </c>
      <c r="U52">
        <v>93</v>
      </c>
      <c r="V52">
        <f t="shared" si="15"/>
        <v>0</v>
      </c>
      <c r="W52">
        <f t="shared" si="16"/>
        <v>0</v>
      </c>
      <c r="Z52" s="79" t="s">
        <v>2184</v>
      </c>
      <c r="AA52" s="79" t="s">
        <v>2185</v>
      </c>
      <c r="AD52">
        <v>0</v>
      </c>
      <c r="AE52" t="s">
        <v>2184</v>
      </c>
      <c r="AF52" t="s">
        <v>2373</v>
      </c>
      <c r="AG52" t="s">
        <v>2374</v>
      </c>
    </row>
    <row r="53" ht="22.5" spans="1:33">
      <c r="A53" s="8">
        <v>47</v>
      </c>
      <c r="B53" s="9" t="str">
        <f>VLOOKUP(D53:D195,Sheet2!C:D,2,0)</f>
        <v>31014650145676017</v>
      </c>
      <c r="C53" s="16" t="s">
        <v>765</v>
      </c>
      <c r="D53" s="167" t="s">
        <v>766</v>
      </c>
      <c r="E53" s="18" t="s">
        <v>1217</v>
      </c>
      <c r="F53" s="19">
        <v>50000</v>
      </c>
      <c r="G53" s="20" t="s">
        <v>2411</v>
      </c>
      <c r="H53" s="20" t="s">
        <v>760</v>
      </c>
      <c r="I53" s="14" t="s">
        <v>2381</v>
      </c>
      <c r="J53" s="56">
        <v>561.88</v>
      </c>
      <c r="K53" s="59">
        <v>549.79</v>
      </c>
      <c r="L53" s="59">
        <v>12.08</v>
      </c>
      <c r="M53" s="59"/>
      <c r="N53" s="59">
        <f t="shared" si="13"/>
        <v>0.0100000000000318</v>
      </c>
      <c r="O53" s="16" t="s">
        <v>765</v>
      </c>
      <c r="P53" s="168" t="s">
        <v>2254</v>
      </c>
      <c r="Q53" s="90" t="s">
        <v>768</v>
      </c>
      <c r="R53" s="92"/>
      <c r="S53" t="str">
        <f>VLOOKUP(D53:D195,Sheet2!C49:E418,3,FALSE)</f>
        <v>4.35</v>
      </c>
      <c r="T53">
        <f t="shared" si="14"/>
        <v>6.04166666666667</v>
      </c>
      <c r="U53">
        <v>93</v>
      </c>
      <c r="V53">
        <f t="shared" si="15"/>
        <v>561.875</v>
      </c>
      <c r="W53">
        <f t="shared" si="16"/>
        <v>561.88</v>
      </c>
      <c r="Z53" s="79" t="s">
        <v>2184</v>
      </c>
      <c r="AA53" s="79" t="s">
        <v>2185</v>
      </c>
      <c r="AD53">
        <v>0</v>
      </c>
      <c r="AE53" t="s">
        <v>2184</v>
      </c>
      <c r="AF53" t="s">
        <v>2373</v>
      </c>
      <c r="AG53" t="s">
        <v>2374</v>
      </c>
    </row>
    <row r="54" ht="22.5" spans="1:33">
      <c r="A54" s="8">
        <v>48</v>
      </c>
      <c r="B54" s="9" t="str">
        <f>VLOOKUP(D54:D196,Sheet2!C:D,2,0)</f>
        <v>31014650115817228</v>
      </c>
      <c r="C54" s="16" t="s">
        <v>387</v>
      </c>
      <c r="D54" s="16" t="s">
        <v>388</v>
      </c>
      <c r="E54" s="18" t="s">
        <v>36</v>
      </c>
      <c r="F54" s="19">
        <v>0</v>
      </c>
      <c r="G54" s="20" t="s">
        <v>356</v>
      </c>
      <c r="H54" s="20" t="s">
        <v>2378</v>
      </c>
      <c r="I54" s="14" t="s">
        <v>2377</v>
      </c>
      <c r="J54" s="60">
        <v>362.84</v>
      </c>
      <c r="K54" s="61">
        <v>362.84</v>
      </c>
      <c r="L54" s="61"/>
      <c r="M54" s="61"/>
      <c r="N54" s="59">
        <f t="shared" si="13"/>
        <v>0</v>
      </c>
      <c r="O54" s="16" t="s">
        <v>387</v>
      </c>
      <c r="P54" s="168" t="s">
        <v>2256</v>
      </c>
      <c r="Q54" s="90" t="s">
        <v>391</v>
      </c>
      <c r="R54" s="92"/>
      <c r="S54" t="str">
        <f>VLOOKUP(D54:D196,Sheet2!C50:E419,3,FALSE)</f>
        <v>4.75</v>
      </c>
      <c r="T54">
        <f t="shared" si="14"/>
        <v>0</v>
      </c>
      <c r="U54">
        <v>93</v>
      </c>
      <c r="V54">
        <f t="shared" si="15"/>
        <v>0</v>
      </c>
      <c r="W54">
        <f t="shared" si="16"/>
        <v>0</v>
      </c>
      <c r="Z54" s="79" t="s">
        <v>2184</v>
      </c>
      <c r="AA54" s="79" t="s">
        <v>2185</v>
      </c>
      <c r="AD54">
        <v>0</v>
      </c>
      <c r="AE54" t="s">
        <v>2184</v>
      </c>
      <c r="AF54" t="s">
        <v>2373</v>
      </c>
      <c r="AG54" t="s">
        <v>2374</v>
      </c>
    </row>
    <row r="55" ht="22.5" spans="1:33">
      <c r="A55" s="8">
        <v>49</v>
      </c>
      <c r="B55" s="9" t="str">
        <f>VLOOKUP(D55:D197,Sheet2!C:D,2,0)</f>
        <v>31014650115776618</v>
      </c>
      <c r="C55" s="16" t="s">
        <v>44</v>
      </c>
      <c r="D55" s="16" t="s">
        <v>472</v>
      </c>
      <c r="E55" s="18" t="s">
        <v>36</v>
      </c>
      <c r="F55" s="19">
        <v>0</v>
      </c>
      <c r="G55" s="20" t="s">
        <v>356</v>
      </c>
      <c r="H55" s="20" t="s">
        <v>2378</v>
      </c>
      <c r="I55" s="14" t="s">
        <v>2377</v>
      </c>
      <c r="J55" s="60">
        <v>362.84</v>
      </c>
      <c r="K55" s="61">
        <v>362.84</v>
      </c>
      <c r="L55" s="61"/>
      <c r="M55" s="61"/>
      <c r="N55" s="59">
        <f t="shared" si="13"/>
        <v>0</v>
      </c>
      <c r="O55" s="16" t="s">
        <v>44</v>
      </c>
      <c r="P55" s="71" t="s">
        <v>2257</v>
      </c>
      <c r="Q55" s="90" t="s">
        <v>475</v>
      </c>
      <c r="R55" s="92"/>
      <c r="S55" t="str">
        <f>VLOOKUP(D55:D197,Sheet2!C51:E420,3,FALSE)</f>
        <v>4.75</v>
      </c>
      <c r="T55">
        <f t="shared" si="14"/>
        <v>0</v>
      </c>
      <c r="U55">
        <v>93</v>
      </c>
      <c r="V55">
        <f t="shared" si="15"/>
        <v>0</v>
      </c>
      <c r="W55">
        <f t="shared" si="16"/>
        <v>0</v>
      </c>
      <c r="Z55" s="79" t="s">
        <v>2184</v>
      </c>
      <c r="AA55" s="79" t="s">
        <v>2185</v>
      </c>
      <c r="AD55">
        <v>0</v>
      </c>
      <c r="AE55" t="s">
        <v>2184</v>
      </c>
      <c r="AF55" t="s">
        <v>2373</v>
      </c>
      <c r="AG55" t="s">
        <v>2374</v>
      </c>
    </row>
    <row r="56" ht="22.5" spans="1:33">
      <c r="A56" s="8">
        <v>50</v>
      </c>
      <c r="B56" s="9" t="str">
        <f>VLOOKUP(D56:D198,Sheet2!C:D,2,0)</f>
        <v>31014650115773797</v>
      </c>
      <c r="C56" s="16" t="s">
        <v>428</v>
      </c>
      <c r="D56" s="16" t="s">
        <v>429</v>
      </c>
      <c r="E56" s="18" t="s">
        <v>36</v>
      </c>
      <c r="F56" s="19">
        <v>0</v>
      </c>
      <c r="G56" s="20" t="s">
        <v>356</v>
      </c>
      <c r="H56" s="20" t="s">
        <v>2378</v>
      </c>
      <c r="I56" s="14" t="s">
        <v>2377</v>
      </c>
      <c r="J56" s="60">
        <v>362.84</v>
      </c>
      <c r="K56" s="61">
        <v>0</v>
      </c>
      <c r="L56" s="61"/>
      <c r="M56" s="61"/>
      <c r="N56" s="59">
        <f t="shared" si="13"/>
        <v>362.84</v>
      </c>
      <c r="O56" s="16" t="s">
        <v>428</v>
      </c>
      <c r="P56" s="168" t="s">
        <v>2258</v>
      </c>
      <c r="Q56" s="90" t="s">
        <v>432</v>
      </c>
      <c r="R56" s="92"/>
      <c r="S56" t="str">
        <f>VLOOKUP(D56:D198,Sheet2!C52:E421,3,FALSE)</f>
        <v>4.75</v>
      </c>
      <c r="T56">
        <f t="shared" si="14"/>
        <v>0</v>
      </c>
      <c r="U56">
        <v>93</v>
      </c>
      <c r="V56">
        <f t="shared" si="15"/>
        <v>0</v>
      </c>
      <c r="W56">
        <f t="shared" si="16"/>
        <v>0</v>
      </c>
      <c r="Z56" s="79" t="s">
        <v>2184</v>
      </c>
      <c r="AA56" s="79" t="s">
        <v>2185</v>
      </c>
      <c r="AD56">
        <v>0</v>
      </c>
      <c r="AE56" t="s">
        <v>2184</v>
      </c>
      <c r="AF56" t="s">
        <v>2373</v>
      </c>
      <c r="AG56" t="s">
        <v>2374</v>
      </c>
    </row>
    <row r="57" ht="22.5" spans="1:33">
      <c r="A57" s="8">
        <v>51</v>
      </c>
      <c r="B57" s="9" t="str">
        <f>VLOOKUP(D57:D199,Sheet2!C:D,2,0)</f>
        <v>31014650115861073</v>
      </c>
      <c r="C57" s="16" t="s">
        <v>488</v>
      </c>
      <c r="D57" s="16" t="s">
        <v>489</v>
      </c>
      <c r="E57" s="18" t="s">
        <v>36</v>
      </c>
      <c r="F57" s="19">
        <v>0</v>
      </c>
      <c r="G57" s="20" t="s">
        <v>356</v>
      </c>
      <c r="H57" s="20" t="s">
        <v>2378</v>
      </c>
      <c r="I57" s="14" t="s">
        <v>2377</v>
      </c>
      <c r="J57" s="60">
        <v>362.84</v>
      </c>
      <c r="K57" s="61">
        <v>0</v>
      </c>
      <c r="L57" s="61"/>
      <c r="M57" s="61"/>
      <c r="N57" s="59">
        <f t="shared" si="13"/>
        <v>362.84</v>
      </c>
      <c r="O57" s="16" t="s">
        <v>488</v>
      </c>
      <c r="P57" s="168" t="s">
        <v>2260</v>
      </c>
      <c r="Q57" s="90" t="s">
        <v>492</v>
      </c>
      <c r="R57" s="92"/>
      <c r="S57" t="str">
        <f>VLOOKUP(D57:D199,Sheet2!C53:E422,3,FALSE)</f>
        <v>4.75</v>
      </c>
      <c r="T57">
        <f t="shared" si="14"/>
        <v>0</v>
      </c>
      <c r="U57">
        <v>93</v>
      </c>
      <c r="V57">
        <f t="shared" si="15"/>
        <v>0</v>
      </c>
      <c r="W57">
        <f t="shared" si="16"/>
        <v>0</v>
      </c>
      <c r="Z57" s="79" t="s">
        <v>2184</v>
      </c>
      <c r="AA57" s="79" t="s">
        <v>2185</v>
      </c>
      <c r="AD57">
        <v>0</v>
      </c>
      <c r="AE57" t="s">
        <v>2184</v>
      </c>
      <c r="AF57" t="s">
        <v>2373</v>
      </c>
      <c r="AG57" t="s">
        <v>2374</v>
      </c>
    </row>
    <row r="58" ht="22.5" spans="1:33">
      <c r="A58" s="8">
        <v>52</v>
      </c>
      <c r="B58" s="9" t="str">
        <f>VLOOKUP(D58:D200,Sheet2!C:D,2,0)</f>
        <v>31014650135499731</v>
      </c>
      <c r="C58" s="16" t="s">
        <v>33</v>
      </c>
      <c r="D58" s="16" t="s">
        <v>625</v>
      </c>
      <c r="E58" s="18" t="s">
        <v>36</v>
      </c>
      <c r="F58" s="19">
        <v>40000</v>
      </c>
      <c r="G58" s="20" t="s">
        <v>627</v>
      </c>
      <c r="H58" s="20" t="s">
        <v>628</v>
      </c>
      <c r="I58" s="14" t="s">
        <v>2381</v>
      </c>
      <c r="J58" s="56">
        <v>449.5</v>
      </c>
      <c r="K58" s="59">
        <v>406</v>
      </c>
      <c r="L58" s="59">
        <v>43.5</v>
      </c>
      <c r="M58" s="59"/>
      <c r="N58" s="59">
        <f t="shared" si="13"/>
        <v>0</v>
      </c>
      <c r="O58" s="16" t="s">
        <v>33</v>
      </c>
      <c r="P58" s="71" t="s">
        <v>2261</v>
      </c>
      <c r="Q58" s="90" t="s">
        <v>630</v>
      </c>
      <c r="R58" s="92"/>
      <c r="S58" t="str">
        <f>VLOOKUP(D58:D200,Sheet2!C54:E423,3,FALSE)</f>
        <v>4.35</v>
      </c>
      <c r="T58">
        <f t="shared" si="14"/>
        <v>4.83333333333333</v>
      </c>
      <c r="U58">
        <v>93</v>
      </c>
      <c r="V58">
        <f t="shared" si="15"/>
        <v>449.5</v>
      </c>
      <c r="W58">
        <f t="shared" si="16"/>
        <v>449.5</v>
      </c>
      <c r="Z58" s="79" t="s">
        <v>2184</v>
      </c>
      <c r="AA58" s="79" t="s">
        <v>2185</v>
      </c>
      <c r="AD58">
        <v>0</v>
      </c>
      <c r="AE58" t="s">
        <v>2184</v>
      </c>
      <c r="AF58" t="s">
        <v>2373</v>
      </c>
      <c r="AG58" t="s">
        <v>2374</v>
      </c>
    </row>
    <row r="59" ht="22.5" spans="1:33">
      <c r="A59" s="8">
        <v>53</v>
      </c>
      <c r="B59" s="9" t="str">
        <f>VLOOKUP(D59:D201,Sheet2!C:D,2,0)</f>
        <v>31014650138523321</v>
      </c>
      <c r="C59" s="16" t="s">
        <v>35</v>
      </c>
      <c r="D59" s="16" t="s">
        <v>667</v>
      </c>
      <c r="E59" s="18" t="s">
        <v>36</v>
      </c>
      <c r="F59" s="19">
        <v>50000</v>
      </c>
      <c r="G59" s="20" t="s">
        <v>2412</v>
      </c>
      <c r="H59" s="20" t="s">
        <v>662</v>
      </c>
      <c r="I59" s="14" t="s">
        <v>2381</v>
      </c>
      <c r="J59" s="56">
        <v>561.88</v>
      </c>
      <c r="K59" s="59">
        <v>468.92</v>
      </c>
      <c r="L59" s="59">
        <v>90.63</v>
      </c>
      <c r="M59" s="59"/>
      <c r="N59" s="59">
        <f t="shared" si="13"/>
        <v>2.32999999999998</v>
      </c>
      <c r="O59" s="16" t="s">
        <v>35</v>
      </c>
      <c r="P59" s="168" t="s">
        <v>2262</v>
      </c>
      <c r="Q59" s="90" t="s">
        <v>670</v>
      </c>
      <c r="R59" s="92"/>
      <c r="S59" t="str">
        <f>VLOOKUP(D59:D201,Sheet2!C55:E424,3,FALSE)</f>
        <v>4.35</v>
      </c>
      <c r="T59">
        <f t="shared" si="14"/>
        <v>6.04166666666667</v>
      </c>
      <c r="U59">
        <v>93</v>
      </c>
      <c r="V59">
        <f t="shared" si="15"/>
        <v>561.875</v>
      </c>
      <c r="W59">
        <f t="shared" si="16"/>
        <v>561.88</v>
      </c>
      <c r="Z59" s="79" t="s">
        <v>2184</v>
      </c>
      <c r="AA59" s="79" t="s">
        <v>2185</v>
      </c>
      <c r="AD59">
        <v>0</v>
      </c>
      <c r="AE59" t="s">
        <v>2184</v>
      </c>
      <c r="AF59" t="s">
        <v>2373</v>
      </c>
      <c r="AG59" t="s">
        <v>2374</v>
      </c>
    </row>
    <row r="60" ht="22.5" spans="1:33">
      <c r="A60" s="8">
        <v>54</v>
      </c>
      <c r="B60" s="9" t="str">
        <f>VLOOKUP(D60:D202,Sheet2!C:D,2,0)</f>
        <v>31014650158773912</v>
      </c>
      <c r="C60" s="16" t="s">
        <v>880</v>
      </c>
      <c r="D60" s="16" t="s">
        <v>881</v>
      </c>
      <c r="E60" s="18" t="s">
        <v>36</v>
      </c>
      <c r="F60" s="19">
        <v>50000</v>
      </c>
      <c r="G60" s="20" t="s">
        <v>2413</v>
      </c>
      <c r="H60" s="20" t="s">
        <v>2414</v>
      </c>
      <c r="I60" s="14" t="s">
        <v>2381</v>
      </c>
      <c r="J60" s="56">
        <v>561.88</v>
      </c>
      <c r="K60" s="59">
        <v>471.25</v>
      </c>
      <c r="L60" s="59">
        <v>90.63</v>
      </c>
      <c r="M60" s="59"/>
      <c r="N60" s="59">
        <f t="shared" si="13"/>
        <v>0</v>
      </c>
      <c r="O60" s="16" t="s">
        <v>880</v>
      </c>
      <c r="P60" s="71" t="s">
        <v>2263</v>
      </c>
      <c r="Q60" s="90" t="s">
        <v>884</v>
      </c>
      <c r="R60" s="92"/>
      <c r="S60" t="str">
        <f>VLOOKUP(D60:D202,Sheet2!C56:E425,3,FALSE)</f>
        <v>4.35</v>
      </c>
      <c r="T60">
        <f t="shared" si="14"/>
        <v>6.04166666666667</v>
      </c>
      <c r="U60">
        <v>93</v>
      </c>
      <c r="V60">
        <f t="shared" si="15"/>
        <v>561.875</v>
      </c>
      <c r="W60">
        <f t="shared" si="16"/>
        <v>561.88</v>
      </c>
      <c r="Z60" s="79" t="s">
        <v>2184</v>
      </c>
      <c r="AA60" s="79" t="s">
        <v>2185</v>
      </c>
      <c r="AD60">
        <v>0</v>
      </c>
      <c r="AE60" t="s">
        <v>2184</v>
      </c>
      <c r="AF60" t="s">
        <v>2373</v>
      </c>
      <c r="AG60" t="s">
        <v>2374</v>
      </c>
    </row>
    <row r="61" ht="22.5" spans="1:33">
      <c r="A61" s="8">
        <v>55</v>
      </c>
      <c r="B61" s="9" t="str">
        <f>VLOOKUP(D61:D203,Sheet2!C:D,2,0)</f>
        <v>31014650115730606</v>
      </c>
      <c r="C61" s="16" t="s">
        <v>182</v>
      </c>
      <c r="D61" s="167" t="s">
        <v>183</v>
      </c>
      <c r="E61" s="18" t="s">
        <v>1148</v>
      </c>
      <c r="F61" s="19">
        <v>0</v>
      </c>
      <c r="G61" s="20" t="s">
        <v>184</v>
      </c>
      <c r="H61" s="20" t="s">
        <v>2376</v>
      </c>
      <c r="I61" s="14" t="s">
        <v>2377</v>
      </c>
      <c r="J61" s="60">
        <v>362.84</v>
      </c>
      <c r="K61" s="61">
        <v>0</v>
      </c>
      <c r="L61" s="61"/>
      <c r="M61" s="61"/>
      <c r="N61" s="59">
        <f t="shared" si="13"/>
        <v>362.84</v>
      </c>
      <c r="O61" s="16" t="s">
        <v>182</v>
      </c>
      <c r="P61" s="71" t="s">
        <v>2265</v>
      </c>
      <c r="Q61" s="90" t="s">
        <v>189</v>
      </c>
      <c r="R61" s="92"/>
      <c r="S61">
        <v>4.75</v>
      </c>
      <c r="T61">
        <f t="shared" si="14"/>
        <v>0</v>
      </c>
      <c r="U61">
        <v>93</v>
      </c>
      <c r="V61">
        <f t="shared" si="15"/>
        <v>0</v>
      </c>
      <c r="W61">
        <f t="shared" si="16"/>
        <v>0</v>
      </c>
      <c r="Z61" s="79" t="s">
        <v>2184</v>
      </c>
      <c r="AA61" s="79" t="s">
        <v>2185</v>
      </c>
      <c r="AD61">
        <v>0</v>
      </c>
      <c r="AE61" t="s">
        <v>2184</v>
      </c>
      <c r="AF61" t="s">
        <v>2373</v>
      </c>
      <c r="AG61" t="s">
        <v>2374</v>
      </c>
    </row>
    <row r="62" ht="22.5" spans="1:33">
      <c r="A62" s="8">
        <v>56</v>
      </c>
      <c r="B62" s="9" t="str">
        <f>VLOOKUP(D62:D204,Sheet2!C:D,2,0)</f>
        <v>31014650115808031</v>
      </c>
      <c r="C62" s="16" t="s">
        <v>450</v>
      </c>
      <c r="D62" s="16" t="s">
        <v>451</v>
      </c>
      <c r="E62" s="18" t="s">
        <v>1148</v>
      </c>
      <c r="F62" s="19">
        <v>0</v>
      </c>
      <c r="G62" s="20" t="s">
        <v>356</v>
      </c>
      <c r="H62" s="20" t="s">
        <v>2378</v>
      </c>
      <c r="I62" s="14" t="s">
        <v>2377</v>
      </c>
      <c r="J62" s="60">
        <v>362.84</v>
      </c>
      <c r="K62" s="61">
        <v>362.84</v>
      </c>
      <c r="L62" s="61"/>
      <c r="M62" s="61"/>
      <c r="N62" s="59">
        <f t="shared" si="13"/>
        <v>0</v>
      </c>
      <c r="O62" s="16" t="s">
        <v>450</v>
      </c>
      <c r="P62" s="71" t="s">
        <v>2267</v>
      </c>
      <c r="Q62" s="90" t="s">
        <v>452</v>
      </c>
      <c r="R62" s="92"/>
      <c r="S62" t="str">
        <f>VLOOKUP(D62:D204,Sheet2!C58:E427,3,FALSE)</f>
        <v>4.75</v>
      </c>
      <c r="T62">
        <f t="shared" si="14"/>
        <v>0</v>
      </c>
      <c r="U62">
        <v>93</v>
      </c>
      <c r="V62">
        <f t="shared" si="15"/>
        <v>0</v>
      </c>
      <c r="W62">
        <f t="shared" si="16"/>
        <v>0</v>
      </c>
      <c r="Z62" s="79" t="s">
        <v>2184</v>
      </c>
      <c r="AA62" s="79" t="s">
        <v>2185</v>
      </c>
      <c r="AD62">
        <v>0</v>
      </c>
      <c r="AE62" t="s">
        <v>2184</v>
      </c>
      <c r="AF62" t="s">
        <v>2373</v>
      </c>
      <c r="AG62" t="s">
        <v>2374</v>
      </c>
    </row>
    <row r="63" ht="22.5" spans="1:33">
      <c r="A63" s="8">
        <v>57</v>
      </c>
      <c r="B63" s="9" t="str">
        <f>VLOOKUP(D63:D205,Sheet2!C:D,2,0)</f>
        <v>31014650115766101</v>
      </c>
      <c r="C63" s="16" t="s">
        <v>393</v>
      </c>
      <c r="D63" s="16" t="s">
        <v>394</v>
      </c>
      <c r="E63" s="18" t="s">
        <v>1148</v>
      </c>
      <c r="F63" s="19">
        <v>0</v>
      </c>
      <c r="G63" s="20" t="s">
        <v>356</v>
      </c>
      <c r="H63" s="20" t="s">
        <v>2378</v>
      </c>
      <c r="I63" s="14" t="s">
        <v>2377</v>
      </c>
      <c r="J63" s="60">
        <v>362.84</v>
      </c>
      <c r="K63" s="61">
        <v>0</v>
      </c>
      <c r="L63" s="61"/>
      <c r="M63" s="61"/>
      <c r="N63" s="59">
        <f t="shared" si="13"/>
        <v>362.84</v>
      </c>
      <c r="O63" s="16" t="s">
        <v>393</v>
      </c>
      <c r="P63" s="71" t="s">
        <v>2268</v>
      </c>
      <c r="Q63" s="90" t="s">
        <v>397</v>
      </c>
      <c r="R63" s="92"/>
      <c r="S63" s="94">
        <v>4.75</v>
      </c>
      <c r="T63">
        <f t="shared" si="14"/>
        <v>0</v>
      </c>
      <c r="U63">
        <v>93</v>
      </c>
      <c r="V63">
        <f t="shared" si="15"/>
        <v>0</v>
      </c>
      <c r="W63">
        <f t="shared" si="16"/>
        <v>0</v>
      </c>
      <c r="Z63" s="79" t="s">
        <v>2184</v>
      </c>
      <c r="AA63" s="79" t="s">
        <v>2185</v>
      </c>
      <c r="AD63">
        <v>0</v>
      </c>
      <c r="AE63" t="s">
        <v>2184</v>
      </c>
      <c r="AF63" t="s">
        <v>2373</v>
      </c>
      <c r="AG63" t="s">
        <v>2374</v>
      </c>
    </row>
    <row r="64" ht="22.5" spans="1:33">
      <c r="A64" s="8">
        <v>58</v>
      </c>
      <c r="B64" s="9" t="str">
        <f>VLOOKUP(D64:D206,Sheet2!C:D,2,0)</f>
        <v>31014650155386199</v>
      </c>
      <c r="C64" s="16" t="s">
        <v>832</v>
      </c>
      <c r="D64" s="167" t="s">
        <v>833</v>
      </c>
      <c r="E64" s="18" t="s">
        <v>1148</v>
      </c>
      <c r="F64" s="19">
        <v>50000</v>
      </c>
      <c r="G64" s="20" t="s">
        <v>2415</v>
      </c>
      <c r="H64" s="20" t="s">
        <v>2416</v>
      </c>
      <c r="I64" s="14" t="s">
        <v>2381</v>
      </c>
      <c r="J64" s="56">
        <v>561.88</v>
      </c>
      <c r="K64" s="59">
        <v>326.25</v>
      </c>
      <c r="L64" s="59">
        <v>235.63</v>
      </c>
      <c r="M64" s="59"/>
      <c r="N64" s="59">
        <f t="shared" si="13"/>
        <v>0</v>
      </c>
      <c r="O64" s="16" t="s">
        <v>832</v>
      </c>
      <c r="P64" s="71" t="s">
        <v>2269</v>
      </c>
      <c r="Q64" s="90" t="s">
        <v>837</v>
      </c>
      <c r="R64" s="92"/>
      <c r="S64" t="str">
        <f>VLOOKUP(D64:D206,Sheet2!C60:E429,3,FALSE)</f>
        <v>4.35</v>
      </c>
      <c r="T64">
        <f t="shared" si="14"/>
        <v>6.04166666666667</v>
      </c>
      <c r="U64">
        <v>93</v>
      </c>
      <c r="V64">
        <f t="shared" si="15"/>
        <v>561.875</v>
      </c>
      <c r="W64">
        <f t="shared" si="16"/>
        <v>561.88</v>
      </c>
      <c r="Z64" s="79" t="s">
        <v>2184</v>
      </c>
      <c r="AA64" s="79" t="s">
        <v>2185</v>
      </c>
      <c r="AD64">
        <v>0</v>
      </c>
      <c r="AE64" t="s">
        <v>2184</v>
      </c>
      <c r="AF64" t="s">
        <v>2373</v>
      </c>
      <c r="AG64" t="s">
        <v>2374</v>
      </c>
    </row>
    <row r="65" ht="22.5" spans="1:33">
      <c r="A65" s="8">
        <v>59</v>
      </c>
      <c r="B65" s="9" t="str">
        <f>VLOOKUP(D65:D207,Sheet2!C:D,2,0)</f>
        <v>31014650167168509</v>
      </c>
      <c r="C65" s="10" t="s">
        <v>1186</v>
      </c>
      <c r="D65" s="10" t="s">
        <v>1187</v>
      </c>
      <c r="E65" s="12" t="s">
        <v>1217</v>
      </c>
      <c r="F65" s="13">
        <v>50000</v>
      </c>
      <c r="G65" s="20" t="s">
        <v>1128</v>
      </c>
      <c r="H65" s="20" t="s">
        <v>2384</v>
      </c>
      <c r="I65" s="14" t="s">
        <v>2381</v>
      </c>
      <c r="J65" s="56">
        <v>561.88</v>
      </c>
      <c r="K65" s="59">
        <v>471.25</v>
      </c>
      <c r="L65" s="59">
        <v>90.63</v>
      </c>
      <c r="M65" s="59"/>
      <c r="N65" s="59">
        <f t="shared" si="13"/>
        <v>0</v>
      </c>
      <c r="O65" s="10" t="s">
        <v>1186</v>
      </c>
      <c r="P65" s="71" t="s">
        <v>2270</v>
      </c>
      <c r="Q65" s="90" t="s">
        <v>1189</v>
      </c>
      <c r="R65" s="92"/>
      <c r="S65" t="str">
        <f>VLOOKUP(D65:D207,Sheet2!C61:E430,3,FALSE)</f>
        <v>4.35</v>
      </c>
      <c r="T65">
        <f t="shared" si="14"/>
        <v>6.04166666666667</v>
      </c>
      <c r="U65">
        <v>93</v>
      </c>
      <c r="V65">
        <f t="shared" si="15"/>
        <v>561.875</v>
      </c>
      <c r="W65">
        <f t="shared" si="16"/>
        <v>561.88</v>
      </c>
      <c r="Z65" s="79" t="s">
        <v>2184</v>
      </c>
      <c r="AA65" s="79" t="s">
        <v>2185</v>
      </c>
      <c r="AD65">
        <v>0</v>
      </c>
      <c r="AE65" t="s">
        <v>2184</v>
      </c>
      <c r="AF65" t="s">
        <v>2373</v>
      </c>
      <c r="AG65" t="s">
        <v>2374</v>
      </c>
    </row>
    <row r="66" ht="22.5" spans="1:33">
      <c r="A66" s="8">
        <v>60</v>
      </c>
      <c r="B66" s="9" t="str">
        <f>VLOOKUP(D66:D208,Sheet2!C:D,2,0)</f>
        <v>31014650167300683</v>
      </c>
      <c r="C66" s="10" t="s">
        <v>1215</v>
      </c>
      <c r="D66" s="10" t="s">
        <v>1216</v>
      </c>
      <c r="E66" s="12" t="s">
        <v>1217</v>
      </c>
      <c r="F66" s="13">
        <v>50000</v>
      </c>
      <c r="G66" s="20" t="s">
        <v>1213</v>
      </c>
      <c r="H66" s="20" t="s">
        <v>2404</v>
      </c>
      <c r="I66" s="14" t="s">
        <v>2381</v>
      </c>
      <c r="J66" s="56">
        <v>561.88</v>
      </c>
      <c r="K66" s="59">
        <v>463.54</v>
      </c>
      <c r="L66" s="59">
        <v>90.63</v>
      </c>
      <c r="M66" s="59"/>
      <c r="N66" s="59">
        <f t="shared" si="13"/>
        <v>7.70999999999998</v>
      </c>
      <c r="O66" s="10" t="s">
        <v>1215</v>
      </c>
      <c r="P66" s="71" t="s">
        <v>2271</v>
      </c>
      <c r="Q66" s="90" t="s">
        <v>1219</v>
      </c>
      <c r="R66" s="92"/>
      <c r="S66" t="str">
        <f>VLOOKUP(D66:D208,Sheet2!C62:E431,3,FALSE)</f>
        <v>4.35</v>
      </c>
      <c r="T66">
        <f t="shared" si="14"/>
        <v>6.04166666666667</v>
      </c>
      <c r="U66">
        <v>93</v>
      </c>
      <c r="V66">
        <f t="shared" si="15"/>
        <v>561.875</v>
      </c>
      <c r="W66">
        <f t="shared" si="16"/>
        <v>561.88</v>
      </c>
      <c r="Z66" s="79" t="s">
        <v>2184</v>
      </c>
      <c r="AA66" s="79" t="s">
        <v>2185</v>
      </c>
      <c r="AD66">
        <v>0</v>
      </c>
      <c r="AE66" t="s">
        <v>2184</v>
      </c>
      <c r="AF66" t="s">
        <v>2373</v>
      </c>
      <c r="AG66" t="s">
        <v>2374</v>
      </c>
    </row>
    <row r="67" ht="22.5" spans="1:33">
      <c r="A67" s="8">
        <v>61</v>
      </c>
      <c r="B67" s="9" t="str">
        <f>VLOOKUP(D67:D209,Sheet2!C:D,2,0)</f>
        <v>31014650171858712</v>
      </c>
      <c r="C67" s="10" t="s">
        <v>37</v>
      </c>
      <c r="D67" s="10" t="s">
        <v>1372</v>
      </c>
      <c r="E67" s="12" t="s">
        <v>1217</v>
      </c>
      <c r="F67" s="13">
        <v>50000</v>
      </c>
      <c r="G67" s="20" t="s">
        <v>2417</v>
      </c>
      <c r="H67" s="20" t="s">
        <v>2418</v>
      </c>
      <c r="I67" s="14" t="s">
        <v>2381</v>
      </c>
      <c r="J67" s="56">
        <v>561.88</v>
      </c>
      <c r="K67" s="59">
        <v>290</v>
      </c>
      <c r="L67" s="59">
        <v>271.88</v>
      </c>
      <c r="M67" s="59"/>
      <c r="N67" s="59">
        <f t="shared" si="13"/>
        <v>0</v>
      </c>
      <c r="O67" s="10" t="s">
        <v>37</v>
      </c>
      <c r="P67" s="71" t="s">
        <v>2272</v>
      </c>
      <c r="Q67" s="90" t="s">
        <v>1373</v>
      </c>
      <c r="R67" s="92"/>
      <c r="S67" t="str">
        <f>VLOOKUP(D67:D209,Sheet2!C63:E432,3,FALSE)</f>
        <v>4.35</v>
      </c>
      <c r="T67">
        <f t="shared" si="14"/>
        <v>6.04166666666667</v>
      </c>
      <c r="U67">
        <v>93</v>
      </c>
      <c r="V67">
        <f t="shared" si="15"/>
        <v>561.875</v>
      </c>
      <c r="W67">
        <f t="shared" si="16"/>
        <v>561.88</v>
      </c>
      <c r="Z67" s="79" t="s">
        <v>2184</v>
      </c>
      <c r="AA67" s="79" t="s">
        <v>2185</v>
      </c>
      <c r="AD67">
        <v>0</v>
      </c>
      <c r="AE67" t="s">
        <v>2184</v>
      </c>
      <c r="AF67" t="s">
        <v>2373</v>
      </c>
      <c r="AG67" t="s">
        <v>2374</v>
      </c>
    </row>
    <row r="68" ht="22.5" spans="1:33">
      <c r="A68" s="8">
        <v>62</v>
      </c>
      <c r="B68" s="9" t="str">
        <f>VLOOKUP(D68:D210,Sheet2!C:D,2,0)</f>
        <v>31014650167186302</v>
      </c>
      <c r="C68" s="10" t="s">
        <v>1146</v>
      </c>
      <c r="D68" s="10" t="s">
        <v>1147</v>
      </c>
      <c r="E68" s="12" t="s">
        <v>1148</v>
      </c>
      <c r="F68" s="13">
        <v>50000</v>
      </c>
      <c r="G68" s="20" t="s">
        <v>1128</v>
      </c>
      <c r="H68" s="20" t="s">
        <v>2384</v>
      </c>
      <c r="I68" s="14" t="s">
        <v>2381</v>
      </c>
      <c r="J68" s="56">
        <v>561.88</v>
      </c>
      <c r="K68" s="59">
        <v>471.25</v>
      </c>
      <c r="L68" s="59">
        <v>90.63</v>
      </c>
      <c r="M68" s="59"/>
      <c r="N68" s="59">
        <f t="shared" si="13"/>
        <v>0</v>
      </c>
      <c r="O68" s="10" t="s">
        <v>1146</v>
      </c>
      <c r="P68" s="71" t="s">
        <v>2273</v>
      </c>
      <c r="Q68" s="90" t="s">
        <v>1149</v>
      </c>
      <c r="R68" s="92"/>
      <c r="S68" t="str">
        <f>VLOOKUP(D68:D210,Sheet2!C64:E433,3,FALSE)</f>
        <v>4.35</v>
      </c>
      <c r="T68">
        <f t="shared" si="14"/>
        <v>6.04166666666667</v>
      </c>
      <c r="U68">
        <v>93</v>
      </c>
      <c r="V68">
        <f t="shared" si="15"/>
        <v>561.875</v>
      </c>
      <c r="W68">
        <f t="shared" si="16"/>
        <v>561.88</v>
      </c>
      <c r="Z68" s="79" t="s">
        <v>2184</v>
      </c>
      <c r="AA68" s="79" t="s">
        <v>2185</v>
      </c>
      <c r="AD68">
        <v>0</v>
      </c>
      <c r="AE68" t="s">
        <v>2184</v>
      </c>
      <c r="AF68" t="s">
        <v>2373</v>
      </c>
      <c r="AG68" t="s">
        <v>2374</v>
      </c>
    </row>
    <row r="69" ht="22.5" spans="1:33">
      <c r="A69" s="8">
        <v>63</v>
      </c>
      <c r="B69" s="9" t="str">
        <f>VLOOKUP(D69:D211,Sheet2!C:D,2,0)</f>
        <v>31014650171180983</v>
      </c>
      <c r="C69" s="10" t="s">
        <v>1344</v>
      </c>
      <c r="D69" s="10" t="s">
        <v>1345</v>
      </c>
      <c r="E69" s="12" t="s">
        <v>1148</v>
      </c>
      <c r="F69" s="13">
        <v>50000</v>
      </c>
      <c r="G69" s="20" t="s">
        <v>2419</v>
      </c>
      <c r="H69" s="20" t="s">
        <v>2420</v>
      </c>
      <c r="I69" s="14" t="s">
        <v>2381</v>
      </c>
      <c r="J69" s="56">
        <v>561.88</v>
      </c>
      <c r="K69" s="59">
        <v>60.42</v>
      </c>
      <c r="L69" s="59"/>
      <c r="M69" s="59"/>
      <c r="N69" s="59">
        <f t="shared" si="13"/>
        <v>501.46</v>
      </c>
      <c r="O69" s="10" t="s">
        <v>1344</v>
      </c>
      <c r="P69" s="170" t="s">
        <v>2275</v>
      </c>
      <c r="Q69" s="90" t="s">
        <v>1350</v>
      </c>
      <c r="R69" s="92"/>
      <c r="S69" t="str">
        <f>VLOOKUP(D69:D211,Sheet2!C65:E434,3,FALSE)</f>
        <v>4.35</v>
      </c>
      <c r="T69">
        <f t="shared" si="14"/>
        <v>6.04166666666667</v>
      </c>
      <c r="U69">
        <v>93</v>
      </c>
      <c r="V69">
        <f t="shared" si="15"/>
        <v>561.875</v>
      </c>
      <c r="W69">
        <f t="shared" si="16"/>
        <v>561.88</v>
      </c>
      <c r="Z69" s="79" t="s">
        <v>2184</v>
      </c>
      <c r="AA69" s="79" t="s">
        <v>2185</v>
      </c>
      <c r="AD69">
        <v>0</v>
      </c>
      <c r="AE69" t="s">
        <v>2184</v>
      </c>
      <c r="AF69" t="s">
        <v>2373</v>
      </c>
      <c r="AG69" t="s">
        <v>2374</v>
      </c>
    </row>
    <row r="70" ht="22.5" spans="1:33">
      <c r="A70" s="8">
        <v>64</v>
      </c>
      <c r="B70" s="9" t="str">
        <f>VLOOKUP(D70:D212,Sheet2!C:D,2,0)</f>
        <v>31014650167163373</v>
      </c>
      <c r="C70" s="10" t="s">
        <v>1199</v>
      </c>
      <c r="D70" s="10" t="s">
        <v>1200</v>
      </c>
      <c r="E70" s="12" t="s">
        <v>2421</v>
      </c>
      <c r="F70" s="13">
        <v>50000</v>
      </c>
      <c r="G70" s="20" t="s">
        <v>1128</v>
      </c>
      <c r="H70" s="20" t="s">
        <v>2384</v>
      </c>
      <c r="I70" s="14" t="s">
        <v>2381</v>
      </c>
      <c r="J70" s="56">
        <v>561.88</v>
      </c>
      <c r="K70" s="59">
        <v>477.29</v>
      </c>
      <c r="L70" s="59"/>
      <c r="M70" s="59"/>
      <c r="N70" s="59">
        <f t="shared" si="13"/>
        <v>84.59</v>
      </c>
      <c r="O70" s="10" t="s">
        <v>1199</v>
      </c>
      <c r="P70" s="170" t="s">
        <v>2276</v>
      </c>
      <c r="Q70" s="90" t="s">
        <v>1201</v>
      </c>
      <c r="R70" s="92"/>
      <c r="S70" t="str">
        <f>VLOOKUP(D70:D212,Sheet2!C66:E435,3,FALSE)</f>
        <v>4.35</v>
      </c>
      <c r="T70">
        <f t="shared" si="14"/>
        <v>6.04166666666667</v>
      </c>
      <c r="U70">
        <v>93</v>
      </c>
      <c r="V70">
        <f t="shared" si="15"/>
        <v>561.875</v>
      </c>
      <c r="W70">
        <f t="shared" si="16"/>
        <v>561.88</v>
      </c>
      <c r="Z70" s="79" t="s">
        <v>2184</v>
      </c>
      <c r="AA70" s="79" t="s">
        <v>2185</v>
      </c>
      <c r="AD70">
        <v>0</v>
      </c>
      <c r="AE70" t="s">
        <v>2184</v>
      </c>
      <c r="AF70" t="s">
        <v>2373</v>
      </c>
      <c r="AG70" t="s">
        <v>2374</v>
      </c>
    </row>
    <row r="71" ht="22.5" spans="1:33">
      <c r="A71" s="8">
        <v>65</v>
      </c>
      <c r="B71" s="9" t="str">
        <f>VLOOKUP(D71:D213,Sheet2!C:D,2,0)</f>
        <v>31014650258044432</v>
      </c>
      <c r="C71" s="43" t="s">
        <v>1601</v>
      </c>
      <c r="D71" s="171" t="s">
        <v>1602</v>
      </c>
      <c r="E71" s="45" t="s">
        <v>1148</v>
      </c>
      <c r="F71" s="95">
        <v>50000</v>
      </c>
      <c r="G71" s="46" t="s">
        <v>1556</v>
      </c>
      <c r="H71" s="46" t="s">
        <v>2391</v>
      </c>
      <c r="I71" s="14" t="s">
        <v>2381</v>
      </c>
      <c r="J71" s="56">
        <v>561.88</v>
      </c>
      <c r="K71" s="59">
        <v>235.63</v>
      </c>
      <c r="L71" s="59"/>
      <c r="M71" s="59"/>
      <c r="N71" s="59">
        <f t="shared" si="13"/>
        <v>326.25</v>
      </c>
      <c r="O71" s="43" t="s">
        <v>1601</v>
      </c>
      <c r="P71" s="172" t="s">
        <v>2277</v>
      </c>
      <c r="Q71" s="100">
        <v>18890662093</v>
      </c>
      <c r="R71" s="92"/>
      <c r="S71" t="str">
        <f>VLOOKUP(D71:D213,Sheet2!C67:E436,3,FALSE)</f>
        <v>4.35</v>
      </c>
      <c r="T71">
        <f t="shared" si="14"/>
        <v>6.04166666666667</v>
      </c>
      <c r="U71">
        <v>93</v>
      </c>
      <c r="V71">
        <f t="shared" si="15"/>
        <v>561.875</v>
      </c>
      <c r="W71">
        <f t="shared" si="16"/>
        <v>561.88</v>
      </c>
      <c r="Z71" s="79" t="s">
        <v>2184</v>
      </c>
      <c r="AA71" s="79" t="s">
        <v>2185</v>
      </c>
      <c r="AD71">
        <v>0</v>
      </c>
      <c r="AE71" t="s">
        <v>2184</v>
      </c>
      <c r="AF71" t="s">
        <v>2373</v>
      </c>
      <c r="AG71" t="s">
        <v>2374</v>
      </c>
    </row>
    <row r="72" ht="22.5" spans="1:33">
      <c r="A72" s="8">
        <v>66</v>
      </c>
      <c r="B72" s="9" t="str">
        <f>VLOOKUP(D72:D214,Sheet2!C:D,2,0)</f>
        <v>31014650260005374</v>
      </c>
      <c r="C72" s="43" t="s">
        <v>1399</v>
      </c>
      <c r="D72" s="171" t="s">
        <v>1400</v>
      </c>
      <c r="E72" s="45" t="s">
        <v>1148</v>
      </c>
      <c r="F72" s="95">
        <v>50000</v>
      </c>
      <c r="G72" s="46" t="s">
        <v>1405</v>
      </c>
      <c r="H72" s="46" t="s">
        <v>2422</v>
      </c>
      <c r="I72" s="20" t="s">
        <v>2381</v>
      </c>
      <c r="J72" s="56">
        <v>561.88</v>
      </c>
      <c r="K72" s="59">
        <v>54.38</v>
      </c>
      <c r="L72" s="59"/>
      <c r="M72" s="59"/>
      <c r="N72" s="59">
        <f t="shared" si="13"/>
        <v>507.5</v>
      </c>
      <c r="O72" s="43" t="s">
        <v>1399</v>
      </c>
      <c r="P72" s="172" t="s">
        <v>2279</v>
      </c>
      <c r="Q72" s="100">
        <v>15526193863</v>
      </c>
      <c r="R72" s="92"/>
      <c r="S72" t="str">
        <f>VLOOKUP(D72:D214,Sheet2!C68:E437,3,FALSE)</f>
        <v>4.35</v>
      </c>
      <c r="T72">
        <f t="shared" si="14"/>
        <v>6.04166666666667</v>
      </c>
      <c r="U72">
        <v>93</v>
      </c>
      <c r="V72">
        <f t="shared" si="15"/>
        <v>561.875</v>
      </c>
      <c r="W72">
        <f t="shared" si="16"/>
        <v>561.88</v>
      </c>
      <c r="Z72" s="79" t="s">
        <v>2184</v>
      </c>
      <c r="AA72" s="79" t="s">
        <v>2185</v>
      </c>
      <c r="AD72">
        <v>0</v>
      </c>
      <c r="AE72" t="s">
        <v>2184</v>
      </c>
      <c r="AF72" t="s">
        <v>2373</v>
      </c>
      <c r="AG72" t="s">
        <v>2374</v>
      </c>
    </row>
    <row r="73" ht="22.5" spans="1:33">
      <c r="A73" s="8">
        <v>67</v>
      </c>
      <c r="B73" s="9" t="str">
        <f>VLOOKUP(D73:D215,Sheet2!C:D,2,0)</f>
        <v>31014650263950291</v>
      </c>
      <c r="C73" s="43" t="s">
        <v>39</v>
      </c>
      <c r="D73" s="171" t="s">
        <v>1719</v>
      </c>
      <c r="E73" s="45" t="s">
        <v>1217</v>
      </c>
      <c r="F73" s="95">
        <v>50000</v>
      </c>
      <c r="G73" s="46" t="s">
        <v>1725</v>
      </c>
      <c r="H73" s="46" t="s">
        <v>2423</v>
      </c>
      <c r="I73" s="20" t="s">
        <v>2381</v>
      </c>
      <c r="J73" s="56">
        <v>561.88</v>
      </c>
      <c r="K73" s="59">
        <v>120.83</v>
      </c>
      <c r="L73" s="59"/>
      <c r="M73" s="59"/>
      <c r="N73" s="59">
        <f t="shared" si="13"/>
        <v>441.05</v>
      </c>
      <c r="O73" s="43" t="s">
        <v>39</v>
      </c>
      <c r="P73" s="172" t="s">
        <v>2280</v>
      </c>
      <c r="Q73" s="100">
        <v>17375571372</v>
      </c>
      <c r="R73" s="92"/>
      <c r="S73" t="str">
        <f>VLOOKUP(D73:D215,Sheet2!C69:E438,3,FALSE)</f>
        <v>4.35</v>
      </c>
      <c r="T73">
        <f t="shared" si="14"/>
        <v>6.04166666666667</v>
      </c>
      <c r="U73">
        <v>93</v>
      </c>
      <c r="V73">
        <f t="shared" si="15"/>
        <v>561.875</v>
      </c>
      <c r="W73">
        <f t="shared" si="16"/>
        <v>561.88</v>
      </c>
      <c r="Z73" s="79" t="s">
        <v>2184</v>
      </c>
      <c r="AA73" s="79" t="s">
        <v>2185</v>
      </c>
      <c r="AD73">
        <v>0</v>
      </c>
      <c r="AE73" t="s">
        <v>2184</v>
      </c>
      <c r="AF73" t="s">
        <v>2373</v>
      </c>
      <c r="AG73" t="s">
        <v>2374</v>
      </c>
    </row>
    <row r="74" ht="22.5" spans="1:39">
      <c r="A74" s="8">
        <v>68</v>
      </c>
      <c r="B74" s="29" t="str">
        <f>VLOOKUP(D74:D216,Sheet2!C:D,2,0)</f>
        <v>31014650355786713</v>
      </c>
      <c r="C74" s="30" t="s">
        <v>1843</v>
      </c>
      <c r="D74" s="31" t="s">
        <v>1844</v>
      </c>
      <c r="E74" s="81" t="s">
        <v>1217</v>
      </c>
      <c r="F74" s="32">
        <v>50000</v>
      </c>
      <c r="G74" s="33" t="s">
        <v>1817</v>
      </c>
      <c r="H74" s="34" t="s">
        <v>1818</v>
      </c>
      <c r="I74" s="32" t="s">
        <v>2381</v>
      </c>
      <c r="J74" s="67">
        <v>361.11</v>
      </c>
      <c r="K74" s="68"/>
      <c r="L74" s="68"/>
      <c r="M74" s="68"/>
      <c r="N74" s="68">
        <v>0</v>
      </c>
      <c r="O74" s="30" t="s">
        <v>1843</v>
      </c>
      <c r="P74" s="101"/>
      <c r="Q74" s="81" t="s">
        <v>1846</v>
      </c>
      <c r="R74" s="102"/>
      <c r="S74" s="79" t="str">
        <f>VLOOKUP(D74:D216,Sheet2!C70:E439,3,FALSE)</f>
        <v>4</v>
      </c>
      <c r="T74" s="79">
        <f t="shared" si="14"/>
        <v>5.55555555555556</v>
      </c>
      <c r="U74" s="79">
        <v>93</v>
      </c>
      <c r="V74" s="79">
        <f t="shared" si="15"/>
        <v>516.666666666667</v>
      </c>
      <c r="W74" s="79">
        <f t="shared" si="16"/>
        <v>516.67</v>
      </c>
      <c r="X74" s="79">
        <f t="shared" ref="X74:X78" si="17">I74-G74</f>
        <v>65</v>
      </c>
      <c r="Y74" s="79">
        <f t="shared" ref="Y74:Y78" si="18">T74*X74</f>
        <v>361.111111111111</v>
      </c>
      <c r="Z74" s="79" t="s">
        <v>2184</v>
      </c>
      <c r="AA74" s="79" t="s">
        <v>2185</v>
      </c>
      <c r="AB74" s="79">
        <f t="shared" ref="AB74:AB78" si="19">ROUND(Y74:Y192,2)</f>
        <v>361.11</v>
      </c>
      <c r="AC74" s="79">
        <f t="shared" ref="AC74:AC78" si="20">J74-AB74</f>
        <v>0</v>
      </c>
      <c r="AD74" s="79">
        <f t="shared" ref="AD74:AD78" si="21">U74-X74</f>
        <v>28</v>
      </c>
      <c r="AE74" t="s">
        <v>2424</v>
      </c>
      <c r="AF74" t="s">
        <v>2425</v>
      </c>
      <c r="AG74" t="s">
        <v>2426</v>
      </c>
      <c r="AH74">
        <v>94.44</v>
      </c>
      <c r="AI74">
        <v>27.78</v>
      </c>
      <c r="AJ74">
        <v>155.56</v>
      </c>
      <c r="AK74">
        <f>AJ74-AH74-AI74</f>
        <v>33.34</v>
      </c>
      <c r="AL74">
        <f>AK74</f>
        <v>33.34</v>
      </c>
      <c r="AM74">
        <f>AK74-AL74</f>
        <v>0</v>
      </c>
    </row>
    <row r="75" ht="22.5" spans="1:39">
      <c r="A75" s="8">
        <v>69</v>
      </c>
      <c r="B75" s="29" t="str">
        <f>VLOOKUP(D75:D217,Sheet2!C:D,2,0)</f>
        <v>31014650356058466</v>
      </c>
      <c r="C75" s="30" t="s">
        <v>1900</v>
      </c>
      <c r="D75" s="31" t="s">
        <v>1901</v>
      </c>
      <c r="E75" s="81" t="s">
        <v>36</v>
      </c>
      <c r="F75" s="32">
        <v>50000</v>
      </c>
      <c r="G75" s="33" t="s">
        <v>1850</v>
      </c>
      <c r="H75" s="34" t="s">
        <v>1851</v>
      </c>
      <c r="I75" s="32" t="s">
        <v>2381</v>
      </c>
      <c r="J75" s="67">
        <v>355.56</v>
      </c>
      <c r="K75" s="68"/>
      <c r="L75" s="68"/>
      <c r="M75" s="68"/>
      <c r="N75" s="68">
        <v>0</v>
      </c>
      <c r="O75" s="103"/>
      <c r="P75" s="101"/>
      <c r="Q75" s="104"/>
      <c r="R75" s="102"/>
      <c r="S75" s="79" t="str">
        <f>VLOOKUP(D75:D217,Sheet2!C71:E440,3,FALSE)</f>
        <v>4</v>
      </c>
      <c r="T75" s="79">
        <f t="shared" si="14"/>
        <v>5.55555555555556</v>
      </c>
      <c r="U75" s="79">
        <v>93</v>
      </c>
      <c r="V75" s="79">
        <f t="shared" si="15"/>
        <v>516.666666666667</v>
      </c>
      <c r="W75" s="79">
        <f t="shared" si="16"/>
        <v>516.67</v>
      </c>
      <c r="X75" s="79">
        <f t="shared" si="17"/>
        <v>64</v>
      </c>
      <c r="Y75" s="79">
        <f t="shared" si="18"/>
        <v>355.555555555556</v>
      </c>
      <c r="Z75" s="79" t="s">
        <v>2184</v>
      </c>
      <c r="AA75" s="79" t="s">
        <v>2185</v>
      </c>
      <c r="AB75" s="79">
        <f t="shared" si="19"/>
        <v>355.56</v>
      </c>
      <c r="AC75" s="79">
        <f t="shared" si="20"/>
        <v>0</v>
      </c>
      <c r="AD75" s="79">
        <f t="shared" si="21"/>
        <v>29</v>
      </c>
      <c r="AE75" t="s">
        <v>2427</v>
      </c>
      <c r="AF75" t="s">
        <v>2428</v>
      </c>
      <c r="AG75" t="s">
        <v>2429</v>
      </c>
      <c r="AH75">
        <v>94.44</v>
      </c>
      <c r="AI75">
        <v>27.78</v>
      </c>
      <c r="AJ75">
        <v>161.11</v>
      </c>
      <c r="AK75">
        <f>AJ75-AH75-AI75</f>
        <v>38.89</v>
      </c>
      <c r="AL75">
        <f>AK75</f>
        <v>38.89</v>
      </c>
      <c r="AM75">
        <f>AK75-AL75</f>
        <v>0</v>
      </c>
    </row>
    <row r="76" ht="22.5" spans="1:39">
      <c r="A76" s="8">
        <v>70</v>
      </c>
      <c r="B76" s="29" t="str">
        <f>VLOOKUP(D76:D218,Sheet2!C:D,2,0)</f>
        <v>31014650356982365</v>
      </c>
      <c r="C76" s="30" t="s">
        <v>2182</v>
      </c>
      <c r="D76" s="31" t="s">
        <v>2183</v>
      </c>
      <c r="E76" s="81" t="s">
        <v>36</v>
      </c>
      <c r="F76" s="32">
        <v>50000</v>
      </c>
      <c r="G76" s="33" t="s">
        <v>2119</v>
      </c>
      <c r="H76" s="34" t="s">
        <v>2120</v>
      </c>
      <c r="I76" s="32" t="s">
        <v>2381</v>
      </c>
      <c r="J76" s="67">
        <v>333.33</v>
      </c>
      <c r="K76" s="68"/>
      <c r="L76" s="68"/>
      <c r="M76" s="68"/>
      <c r="N76" s="68">
        <v>0</v>
      </c>
      <c r="O76" s="103"/>
      <c r="P76" s="101"/>
      <c r="Q76" s="104"/>
      <c r="R76" s="102"/>
      <c r="S76" s="79" t="str">
        <f>VLOOKUP(D76:D218,Sheet2!C72:E441,3,FALSE)</f>
        <v>4</v>
      </c>
      <c r="T76" s="79">
        <f t="shared" si="14"/>
        <v>5.55555555555556</v>
      </c>
      <c r="U76" s="79">
        <v>93</v>
      </c>
      <c r="V76" s="79">
        <f t="shared" si="15"/>
        <v>516.666666666667</v>
      </c>
      <c r="W76" s="79">
        <f t="shared" si="16"/>
        <v>516.67</v>
      </c>
      <c r="X76" s="79">
        <f t="shared" si="17"/>
        <v>60</v>
      </c>
      <c r="Y76" s="79">
        <f t="shared" si="18"/>
        <v>333.333333333333</v>
      </c>
      <c r="Z76" s="79" t="s">
        <v>2184</v>
      </c>
      <c r="AA76" s="79" t="s">
        <v>2185</v>
      </c>
      <c r="AB76" s="79">
        <f t="shared" si="19"/>
        <v>333.33</v>
      </c>
      <c r="AC76" s="79">
        <f t="shared" si="20"/>
        <v>0</v>
      </c>
      <c r="AD76" s="79">
        <f t="shared" si="21"/>
        <v>33</v>
      </c>
      <c r="AE76" t="s">
        <v>2398</v>
      </c>
      <c r="AF76" t="s">
        <v>2399</v>
      </c>
      <c r="AG76" t="s">
        <v>2400</v>
      </c>
      <c r="AH76">
        <v>94.44</v>
      </c>
      <c r="AI76">
        <v>27.78</v>
      </c>
      <c r="AJ76">
        <v>183.34</v>
      </c>
      <c r="AK76">
        <f>AJ76-AH76-AI76</f>
        <v>61.12</v>
      </c>
      <c r="AL76">
        <f>AK76</f>
        <v>61.12</v>
      </c>
      <c r="AM76">
        <f>AK76-AL76</f>
        <v>0</v>
      </c>
    </row>
    <row r="77" ht="22.5" spans="1:39">
      <c r="A77" s="8">
        <v>71</v>
      </c>
      <c r="B77" s="29" t="str">
        <f>VLOOKUP(D77:D219,Sheet2!C:D,2,0)</f>
        <v>31014650356323561</v>
      </c>
      <c r="C77" s="30" t="s">
        <v>1960</v>
      </c>
      <c r="D77" s="31" t="s">
        <v>1961</v>
      </c>
      <c r="E77" s="81" t="s">
        <v>1148</v>
      </c>
      <c r="F77" s="32">
        <v>50000</v>
      </c>
      <c r="G77" s="33" t="s">
        <v>1918</v>
      </c>
      <c r="H77" s="34" t="s">
        <v>1919</v>
      </c>
      <c r="I77" s="32" t="s">
        <v>2381</v>
      </c>
      <c r="J77" s="67">
        <v>350</v>
      </c>
      <c r="K77" s="68"/>
      <c r="L77" s="68"/>
      <c r="M77" s="68"/>
      <c r="N77" s="68">
        <v>0</v>
      </c>
      <c r="O77" s="103"/>
      <c r="P77" s="101"/>
      <c r="Q77" s="104"/>
      <c r="R77" s="102"/>
      <c r="S77" s="79" t="str">
        <f>VLOOKUP(D77:D219,Sheet2!C73:E442,3,FALSE)</f>
        <v>4</v>
      </c>
      <c r="T77" s="79">
        <f t="shared" si="14"/>
        <v>5.55555555555556</v>
      </c>
      <c r="U77" s="79">
        <v>93</v>
      </c>
      <c r="V77" s="79">
        <f t="shared" si="15"/>
        <v>516.666666666667</v>
      </c>
      <c r="W77" s="79">
        <f t="shared" si="16"/>
        <v>516.67</v>
      </c>
      <c r="X77" s="79">
        <f t="shared" si="17"/>
        <v>63</v>
      </c>
      <c r="Y77" s="79">
        <f t="shared" si="18"/>
        <v>350</v>
      </c>
      <c r="Z77" s="79" t="s">
        <v>2184</v>
      </c>
      <c r="AA77" s="79" t="s">
        <v>2185</v>
      </c>
      <c r="AB77" s="79">
        <f t="shared" si="19"/>
        <v>350</v>
      </c>
      <c r="AC77" s="79">
        <f t="shared" si="20"/>
        <v>0</v>
      </c>
      <c r="AD77" s="79">
        <f t="shared" si="21"/>
        <v>30</v>
      </c>
      <c r="AE77" t="s">
        <v>2430</v>
      </c>
      <c r="AF77" t="s">
        <v>2431</v>
      </c>
      <c r="AG77" t="s">
        <v>2432</v>
      </c>
      <c r="AH77">
        <v>94.44</v>
      </c>
      <c r="AI77">
        <v>27.78</v>
      </c>
      <c r="AJ77">
        <v>166.67</v>
      </c>
      <c r="AK77">
        <f>AJ77-AH77-AI77</f>
        <v>44.45</v>
      </c>
      <c r="AL77">
        <f>AK77</f>
        <v>44.45</v>
      </c>
      <c r="AM77">
        <f>AK77-AL77</f>
        <v>0</v>
      </c>
    </row>
    <row r="78" ht="22.5" spans="1:41">
      <c r="A78" s="8">
        <v>72</v>
      </c>
      <c r="B78" s="29" t="str">
        <f>VLOOKUP(D78:D220,Sheet2!C:D,2,0)</f>
        <v>31014650357075978</v>
      </c>
      <c r="C78" s="30" t="s">
        <v>2134</v>
      </c>
      <c r="D78" s="31" t="s">
        <v>2135</v>
      </c>
      <c r="E78" s="81" t="s">
        <v>1148</v>
      </c>
      <c r="F78" s="32">
        <v>50000</v>
      </c>
      <c r="G78" s="33" t="s">
        <v>2119</v>
      </c>
      <c r="H78" s="34" t="s">
        <v>2120</v>
      </c>
      <c r="I78" s="32" t="s">
        <v>2381</v>
      </c>
      <c r="J78" s="67">
        <v>333.33</v>
      </c>
      <c r="K78" s="68"/>
      <c r="L78" s="68"/>
      <c r="M78" s="68"/>
      <c r="N78" s="68">
        <v>0</v>
      </c>
      <c r="O78" s="103"/>
      <c r="P78" s="101"/>
      <c r="Q78" s="104"/>
      <c r="R78" s="105"/>
      <c r="S78" s="79" t="str">
        <f>VLOOKUP(D78:D220,Sheet2!C74:E443,3,FALSE)</f>
        <v>4</v>
      </c>
      <c r="T78" s="79">
        <f t="shared" si="14"/>
        <v>5.55555555555556</v>
      </c>
      <c r="U78" s="79">
        <v>93</v>
      </c>
      <c r="V78" s="79">
        <f t="shared" si="15"/>
        <v>516.666666666667</v>
      </c>
      <c r="W78" s="79">
        <f t="shared" si="16"/>
        <v>516.67</v>
      </c>
      <c r="X78" s="79">
        <f t="shared" si="17"/>
        <v>60</v>
      </c>
      <c r="Y78" s="79">
        <f t="shared" si="18"/>
        <v>333.333333333333</v>
      </c>
      <c r="Z78" s="79" t="s">
        <v>2184</v>
      </c>
      <c r="AA78" s="79" t="s">
        <v>2185</v>
      </c>
      <c r="AB78" s="79">
        <f t="shared" si="19"/>
        <v>333.33</v>
      </c>
      <c r="AC78" s="79">
        <f t="shared" si="20"/>
        <v>0</v>
      </c>
      <c r="AD78" s="79">
        <f t="shared" si="21"/>
        <v>33</v>
      </c>
      <c r="AE78" t="s">
        <v>2398</v>
      </c>
      <c r="AF78" t="s">
        <v>2399</v>
      </c>
      <c r="AG78" t="s">
        <v>2400</v>
      </c>
      <c r="AH78">
        <v>94.44</v>
      </c>
      <c r="AI78">
        <v>27.78</v>
      </c>
      <c r="AJ78">
        <v>183.34</v>
      </c>
      <c r="AK78">
        <f>AJ78-AH78-AI78</f>
        <v>61.12</v>
      </c>
      <c r="AL78">
        <v>22.05</v>
      </c>
      <c r="AM78">
        <f>AK78-AL78</f>
        <v>39.07</v>
      </c>
      <c r="AN78">
        <v>0</v>
      </c>
      <c r="AO78">
        <f>AM78-AN78</f>
        <v>39.07</v>
      </c>
    </row>
    <row r="79" spans="1:30">
      <c r="A79" s="8"/>
      <c r="B79" s="29"/>
      <c r="C79" s="30"/>
      <c r="D79" s="31"/>
      <c r="E79" s="31"/>
      <c r="F79" s="32"/>
      <c r="G79" s="33"/>
      <c r="H79" s="34"/>
      <c r="I79" s="32"/>
      <c r="J79" s="67">
        <f>SUM(J50:J78)</f>
        <v>13115.67</v>
      </c>
      <c r="K79" s="68"/>
      <c r="L79" s="68"/>
      <c r="M79" s="68"/>
      <c r="N79" s="68"/>
      <c r="O79" s="103"/>
      <c r="P79" s="101"/>
      <c r="Q79" s="106"/>
      <c r="R79" s="105"/>
      <c r="S79" s="79"/>
      <c r="T79" s="79"/>
      <c r="U79" s="79"/>
      <c r="V79" s="79"/>
      <c r="W79" s="79"/>
      <c r="X79" s="79"/>
      <c r="Y79" s="79"/>
      <c r="Z79" s="79"/>
      <c r="AA79" s="79"/>
      <c r="AB79" s="79"/>
      <c r="AC79" s="79"/>
      <c r="AD79" s="79"/>
    </row>
    <row r="80" ht="22.5" spans="1:33">
      <c r="A80" s="8">
        <v>73</v>
      </c>
      <c r="B80" s="9" t="str">
        <f>VLOOKUP(D80:D221,Sheet2!C:D,2,0)</f>
        <v>31014650064281327</v>
      </c>
      <c r="C80" s="16" t="s">
        <v>542</v>
      </c>
      <c r="D80" s="16" t="s">
        <v>543</v>
      </c>
      <c r="E80" s="18" t="s">
        <v>53</v>
      </c>
      <c r="F80" s="19">
        <v>50000</v>
      </c>
      <c r="G80" s="20" t="s">
        <v>544</v>
      </c>
      <c r="H80" s="20" t="s">
        <v>2433</v>
      </c>
      <c r="I80" s="20" t="s">
        <v>2381</v>
      </c>
      <c r="J80" s="56">
        <v>561.88</v>
      </c>
      <c r="K80" s="59">
        <v>404.79</v>
      </c>
      <c r="L80" s="59">
        <v>157.08</v>
      </c>
      <c r="M80" s="59"/>
      <c r="N80" s="59">
        <f t="shared" ref="N80:N86" si="22">J80-K80-L80-M80</f>
        <v>0.00999999999996248</v>
      </c>
      <c r="O80" s="16" t="s">
        <v>542</v>
      </c>
      <c r="P80" s="71" t="s">
        <v>2284</v>
      </c>
      <c r="Q80" s="107" t="s">
        <v>546</v>
      </c>
      <c r="R80" s="108" t="s">
        <v>2285</v>
      </c>
      <c r="S80" t="str">
        <f>VLOOKUP(D80:D221,Sheet2!C75:E444,3,FALSE)</f>
        <v>4.35</v>
      </c>
      <c r="T80">
        <f t="shared" ref="T80:T88" si="23">F80*S80/100/12/30</f>
        <v>6.04166666666667</v>
      </c>
      <c r="U80">
        <v>93</v>
      </c>
      <c r="V80">
        <f t="shared" ref="V80:V88" si="24">T80*U80</f>
        <v>561.875</v>
      </c>
      <c r="W80">
        <f t="shared" ref="W80:W88" si="25">ROUND(V80:V221,2)</f>
        <v>561.88</v>
      </c>
      <c r="Z80" s="79" t="s">
        <v>2184</v>
      </c>
      <c r="AA80" s="79" t="s">
        <v>2185</v>
      </c>
      <c r="AD80">
        <v>0</v>
      </c>
      <c r="AE80" t="s">
        <v>2184</v>
      </c>
      <c r="AF80" t="s">
        <v>2373</v>
      </c>
      <c r="AG80" t="s">
        <v>2374</v>
      </c>
    </row>
    <row r="81" ht="22.5" spans="1:33">
      <c r="A81" s="8">
        <v>74</v>
      </c>
      <c r="B81" s="9" t="str">
        <f>VLOOKUP(D81:D222,Sheet2!C:D,2,0)</f>
        <v>31014650115810197</v>
      </c>
      <c r="C81" s="16" t="s">
        <v>375</v>
      </c>
      <c r="D81" s="167" t="s">
        <v>376</v>
      </c>
      <c r="E81" s="18" t="s">
        <v>53</v>
      </c>
      <c r="F81" s="19">
        <v>0</v>
      </c>
      <c r="G81" s="20" t="s">
        <v>356</v>
      </c>
      <c r="H81" s="20" t="s">
        <v>2378</v>
      </c>
      <c r="I81" s="14" t="s">
        <v>2377</v>
      </c>
      <c r="J81" s="60">
        <v>362.84</v>
      </c>
      <c r="K81" s="61">
        <v>362.84</v>
      </c>
      <c r="L81" s="61"/>
      <c r="M81" s="61"/>
      <c r="N81" s="59">
        <f t="shared" si="22"/>
        <v>0</v>
      </c>
      <c r="O81" s="16" t="s">
        <v>375</v>
      </c>
      <c r="P81" s="168" t="s">
        <v>2286</v>
      </c>
      <c r="Q81" s="107" t="s">
        <v>379</v>
      </c>
      <c r="R81" s="108"/>
      <c r="S81" s="109" t="s">
        <v>114</v>
      </c>
      <c r="T81">
        <f t="shared" si="23"/>
        <v>0</v>
      </c>
      <c r="U81">
        <v>93</v>
      </c>
      <c r="V81">
        <f t="shared" si="24"/>
        <v>0</v>
      </c>
      <c r="W81">
        <f t="shared" si="25"/>
        <v>0</v>
      </c>
      <c r="Z81" s="79" t="s">
        <v>2184</v>
      </c>
      <c r="AA81" s="79" t="s">
        <v>2185</v>
      </c>
      <c r="AD81">
        <v>0</v>
      </c>
      <c r="AE81" t="s">
        <v>2184</v>
      </c>
      <c r="AF81" t="s">
        <v>2373</v>
      </c>
      <c r="AG81" t="s">
        <v>2374</v>
      </c>
    </row>
    <row r="82" ht="22.5" spans="1:33">
      <c r="A82" s="8">
        <v>75</v>
      </c>
      <c r="B82" s="9" t="str">
        <f>VLOOKUP(D82:D223,Sheet2!C:D,2,0)</f>
        <v>31014650164016615</v>
      </c>
      <c r="C82" s="10" t="s">
        <v>1081</v>
      </c>
      <c r="D82" s="165" t="s">
        <v>1082</v>
      </c>
      <c r="E82" s="12" t="s">
        <v>56</v>
      </c>
      <c r="F82" s="13">
        <v>50000</v>
      </c>
      <c r="G82" s="20" t="s">
        <v>2382</v>
      </c>
      <c r="H82" s="20" t="s">
        <v>2383</v>
      </c>
      <c r="I82" s="20" t="s">
        <v>2381</v>
      </c>
      <c r="J82" s="56">
        <v>561.88</v>
      </c>
      <c r="K82" s="59">
        <v>471.25</v>
      </c>
      <c r="L82" s="59">
        <v>90.63</v>
      </c>
      <c r="M82" s="59"/>
      <c r="N82" s="59">
        <f t="shared" si="22"/>
        <v>0</v>
      </c>
      <c r="O82" s="10" t="s">
        <v>1081</v>
      </c>
      <c r="P82" s="71" t="s">
        <v>2287</v>
      </c>
      <c r="Q82" s="107" t="s">
        <v>1085</v>
      </c>
      <c r="R82" s="108"/>
      <c r="S82" t="str">
        <f>VLOOKUP(D82:D223,Sheet2!C77:E446,3,FALSE)</f>
        <v>4.35</v>
      </c>
      <c r="T82">
        <f t="shared" si="23"/>
        <v>6.04166666666667</v>
      </c>
      <c r="U82">
        <v>93</v>
      </c>
      <c r="V82">
        <f t="shared" si="24"/>
        <v>561.875</v>
      </c>
      <c r="W82">
        <f t="shared" si="25"/>
        <v>561.88</v>
      </c>
      <c r="Z82" s="79" t="s">
        <v>2184</v>
      </c>
      <c r="AA82" s="79" t="s">
        <v>2185</v>
      </c>
      <c r="AD82">
        <v>0</v>
      </c>
      <c r="AE82" t="s">
        <v>2184</v>
      </c>
      <c r="AF82" t="s">
        <v>2373</v>
      </c>
      <c r="AG82" t="s">
        <v>2374</v>
      </c>
    </row>
    <row r="83" ht="22.5" spans="1:33">
      <c r="A83" s="8">
        <v>76</v>
      </c>
      <c r="B83" s="9" t="str">
        <f>VLOOKUP(D83:D224,Sheet2!C:D,2,0)</f>
        <v>31014650178090309</v>
      </c>
      <c r="C83" s="10" t="s">
        <v>52</v>
      </c>
      <c r="D83" s="10" t="s">
        <v>1431</v>
      </c>
      <c r="E83" s="12" t="s">
        <v>53</v>
      </c>
      <c r="F83" s="13">
        <v>50000</v>
      </c>
      <c r="G83" s="20" t="s">
        <v>1435</v>
      </c>
      <c r="H83" s="20" t="s">
        <v>2434</v>
      </c>
      <c r="I83" s="20" t="s">
        <v>2381</v>
      </c>
      <c r="J83" s="56">
        <v>561.88</v>
      </c>
      <c r="K83" s="59">
        <v>120.83</v>
      </c>
      <c r="L83" s="59"/>
      <c r="M83" s="59"/>
      <c r="N83" s="59">
        <f t="shared" si="22"/>
        <v>441.05</v>
      </c>
      <c r="O83" s="10" t="s">
        <v>52</v>
      </c>
      <c r="P83" s="168" t="s">
        <v>2288</v>
      </c>
      <c r="Q83" s="107" t="s">
        <v>1434</v>
      </c>
      <c r="R83" s="108"/>
      <c r="S83" t="str">
        <f>VLOOKUP(D83:D224,Sheet2!C78:E447,3,FALSE)</f>
        <v>4.35</v>
      </c>
      <c r="T83">
        <f t="shared" si="23"/>
        <v>6.04166666666667</v>
      </c>
      <c r="U83">
        <v>93</v>
      </c>
      <c r="V83">
        <f t="shared" si="24"/>
        <v>561.875</v>
      </c>
      <c r="W83">
        <f t="shared" si="25"/>
        <v>561.88</v>
      </c>
      <c r="Z83" s="79" t="s">
        <v>2184</v>
      </c>
      <c r="AA83" s="79" t="s">
        <v>2185</v>
      </c>
      <c r="AD83">
        <v>0</v>
      </c>
      <c r="AE83" t="s">
        <v>2184</v>
      </c>
      <c r="AF83" t="s">
        <v>2373</v>
      </c>
      <c r="AG83" t="s">
        <v>2374</v>
      </c>
    </row>
    <row r="84" ht="22.5" spans="1:33">
      <c r="A84" s="8">
        <v>77</v>
      </c>
      <c r="B84" s="9" t="str">
        <f>VLOOKUP(D84:D225,Sheet2!C:D,2,0)</f>
        <v>31014650179266885</v>
      </c>
      <c r="C84" s="10" t="s">
        <v>1444</v>
      </c>
      <c r="D84" s="10" t="s">
        <v>1445</v>
      </c>
      <c r="E84" s="12" t="s">
        <v>53</v>
      </c>
      <c r="F84" s="13">
        <v>50000</v>
      </c>
      <c r="G84" s="20" t="s">
        <v>1449</v>
      </c>
      <c r="H84" s="20" t="s">
        <v>2435</v>
      </c>
      <c r="I84" s="20" t="s">
        <v>2381</v>
      </c>
      <c r="J84" s="56">
        <v>561.88</v>
      </c>
      <c r="K84" s="59">
        <v>501.46</v>
      </c>
      <c r="L84" s="59">
        <v>60.42</v>
      </c>
      <c r="M84" s="59"/>
      <c r="N84" s="59">
        <f t="shared" si="22"/>
        <v>0</v>
      </c>
      <c r="O84" s="10" t="s">
        <v>1444</v>
      </c>
      <c r="P84" s="71" t="s">
        <v>2289</v>
      </c>
      <c r="Q84" s="107" t="s">
        <v>1448</v>
      </c>
      <c r="R84" s="108"/>
      <c r="S84" t="str">
        <f>VLOOKUP(D84:D225,Sheet2!C79:E448,3,FALSE)</f>
        <v>4.35</v>
      </c>
      <c r="T84">
        <f t="shared" si="23"/>
        <v>6.04166666666667</v>
      </c>
      <c r="U84">
        <v>93</v>
      </c>
      <c r="V84">
        <f t="shared" si="24"/>
        <v>561.875</v>
      </c>
      <c r="W84">
        <f t="shared" si="25"/>
        <v>561.88</v>
      </c>
      <c r="Z84" s="79" t="s">
        <v>2184</v>
      </c>
      <c r="AA84" s="79" t="s">
        <v>2185</v>
      </c>
      <c r="AD84">
        <v>0</v>
      </c>
      <c r="AE84" t="s">
        <v>2184</v>
      </c>
      <c r="AF84" t="s">
        <v>2373</v>
      </c>
      <c r="AG84" t="s">
        <v>2374</v>
      </c>
    </row>
    <row r="85" ht="22.5" spans="1:33">
      <c r="A85" s="8">
        <v>78</v>
      </c>
      <c r="B85" s="9" t="str">
        <f>VLOOKUP(D85:D226,Sheet2!C:D,2,0)</f>
        <v>31014650182289456</v>
      </c>
      <c r="C85" s="10" t="s">
        <v>48</v>
      </c>
      <c r="D85" s="10" t="s">
        <v>1498</v>
      </c>
      <c r="E85" s="12" t="s">
        <v>53</v>
      </c>
      <c r="F85" s="13">
        <v>50000</v>
      </c>
      <c r="G85" s="20" t="s">
        <v>1496</v>
      </c>
      <c r="H85" s="20" t="s">
        <v>2436</v>
      </c>
      <c r="I85" s="20" t="s">
        <v>2381</v>
      </c>
      <c r="J85" s="56">
        <v>561.88</v>
      </c>
      <c r="K85" s="59">
        <v>90.63</v>
      </c>
      <c r="L85" s="59"/>
      <c r="M85" s="59"/>
      <c r="N85" s="59">
        <f t="shared" si="22"/>
        <v>471.25</v>
      </c>
      <c r="O85" s="10" t="s">
        <v>48</v>
      </c>
      <c r="P85" s="170" t="s">
        <v>2290</v>
      </c>
      <c r="Q85" s="107" t="s">
        <v>1499</v>
      </c>
      <c r="R85" s="108"/>
      <c r="S85" t="str">
        <f>VLOOKUP(D85:D226,Sheet2!C80:E449,3,FALSE)</f>
        <v>4.35</v>
      </c>
      <c r="T85">
        <f t="shared" si="23"/>
        <v>6.04166666666667</v>
      </c>
      <c r="U85">
        <v>93</v>
      </c>
      <c r="V85">
        <f t="shared" si="24"/>
        <v>561.875</v>
      </c>
      <c r="W85">
        <f t="shared" si="25"/>
        <v>561.88</v>
      </c>
      <c r="Z85" s="79" t="s">
        <v>2184</v>
      </c>
      <c r="AA85" s="79" t="s">
        <v>2185</v>
      </c>
      <c r="AD85">
        <v>0</v>
      </c>
      <c r="AE85" t="s">
        <v>2184</v>
      </c>
      <c r="AF85" t="s">
        <v>2373</v>
      </c>
      <c r="AG85" t="s">
        <v>2374</v>
      </c>
    </row>
    <row r="86" ht="22.5" spans="1:33">
      <c r="A86" s="8">
        <v>79</v>
      </c>
      <c r="B86" s="9" t="str">
        <f>VLOOKUP(D86:D227,Sheet2!C:D,2,0)</f>
        <v>31014650182315669</v>
      </c>
      <c r="C86" s="10" t="s">
        <v>1489</v>
      </c>
      <c r="D86" s="165" t="s">
        <v>1490</v>
      </c>
      <c r="E86" s="12" t="s">
        <v>53</v>
      </c>
      <c r="F86" s="13">
        <v>50000</v>
      </c>
      <c r="G86" s="20" t="s">
        <v>1496</v>
      </c>
      <c r="H86" s="20" t="s">
        <v>2436</v>
      </c>
      <c r="I86" s="20" t="s">
        <v>2381</v>
      </c>
      <c r="J86" s="56">
        <v>561.88</v>
      </c>
      <c r="K86" s="59">
        <v>422.64</v>
      </c>
      <c r="L86" s="59">
        <v>90.63</v>
      </c>
      <c r="M86" s="59"/>
      <c r="N86" s="59">
        <f t="shared" si="22"/>
        <v>48.61</v>
      </c>
      <c r="O86" s="10" t="s">
        <v>1489</v>
      </c>
      <c r="P86" s="170" t="s">
        <v>2291</v>
      </c>
      <c r="Q86" s="107" t="s">
        <v>1495</v>
      </c>
      <c r="R86" s="108"/>
      <c r="S86" t="str">
        <f>VLOOKUP(D86:D227,Sheet2!C81:E450,3,FALSE)</f>
        <v>4.35</v>
      </c>
      <c r="T86">
        <f t="shared" si="23"/>
        <v>6.04166666666667</v>
      </c>
      <c r="U86">
        <v>93</v>
      </c>
      <c r="V86">
        <f t="shared" si="24"/>
        <v>561.875</v>
      </c>
      <c r="W86">
        <f t="shared" si="25"/>
        <v>561.88</v>
      </c>
      <c r="Z86" s="79" t="s">
        <v>2184</v>
      </c>
      <c r="AA86" s="79" t="s">
        <v>2185</v>
      </c>
      <c r="AD86">
        <v>0</v>
      </c>
      <c r="AE86" t="s">
        <v>2184</v>
      </c>
      <c r="AF86" t="s">
        <v>2373</v>
      </c>
      <c r="AG86" t="s">
        <v>2374</v>
      </c>
    </row>
    <row r="87" ht="22.5" spans="1:39">
      <c r="A87" s="8">
        <v>80</v>
      </c>
      <c r="B87" s="29" t="str">
        <f>VLOOKUP(D87:D228,Sheet2!C:D,2,0)</f>
        <v>31014650356580325</v>
      </c>
      <c r="C87" s="30" t="s">
        <v>2043</v>
      </c>
      <c r="D87" s="31" t="s">
        <v>2044</v>
      </c>
      <c r="E87" s="81" t="s">
        <v>53</v>
      </c>
      <c r="F87" s="32">
        <v>50000</v>
      </c>
      <c r="G87" s="33" t="s">
        <v>2015</v>
      </c>
      <c r="H87" s="34" t="s">
        <v>2016</v>
      </c>
      <c r="I87" s="32" t="s">
        <v>2381</v>
      </c>
      <c r="J87" s="67">
        <v>344.44</v>
      </c>
      <c r="K87" s="68"/>
      <c r="L87" s="68"/>
      <c r="M87" s="68"/>
      <c r="N87" s="68">
        <v>0</v>
      </c>
      <c r="O87" s="30" t="s">
        <v>2043</v>
      </c>
      <c r="P87" s="110"/>
      <c r="Q87" s="111"/>
      <c r="R87" s="112"/>
      <c r="S87" s="79" t="str">
        <f>VLOOKUP(D87:D228,Sheet2!C82:E451,3,FALSE)</f>
        <v>4</v>
      </c>
      <c r="T87" s="79">
        <f t="shared" si="23"/>
        <v>5.55555555555556</v>
      </c>
      <c r="U87" s="79">
        <v>93</v>
      </c>
      <c r="V87" s="79">
        <f t="shared" si="24"/>
        <v>516.666666666667</v>
      </c>
      <c r="W87" s="79">
        <f t="shared" si="25"/>
        <v>516.67</v>
      </c>
      <c r="X87" s="79">
        <f>I87-G87</f>
        <v>62</v>
      </c>
      <c r="Y87" s="79">
        <f>T87*X87</f>
        <v>344.444444444444</v>
      </c>
      <c r="Z87" s="79" t="s">
        <v>2184</v>
      </c>
      <c r="AA87" s="79" t="s">
        <v>2185</v>
      </c>
      <c r="AB87" s="79">
        <f>ROUND(Y87:Y204,2)</f>
        <v>344.44</v>
      </c>
      <c r="AC87" s="79">
        <f>J87-AB87</f>
        <v>0</v>
      </c>
      <c r="AD87" s="79">
        <f>U87-X87</f>
        <v>31</v>
      </c>
      <c r="AE87" t="s">
        <v>2392</v>
      </c>
      <c r="AF87" t="s">
        <v>2393</v>
      </c>
      <c r="AG87" t="s">
        <v>2394</v>
      </c>
      <c r="AH87">
        <v>94.44</v>
      </c>
      <c r="AI87">
        <v>27.78</v>
      </c>
      <c r="AJ87">
        <v>172.23</v>
      </c>
      <c r="AK87">
        <f>AJ87-AH87-AI87</f>
        <v>50.01</v>
      </c>
      <c r="AL87">
        <f>AK87</f>
        <v>50.01</v>
      </c>
      <c r="AM87">
        <f>AK87-AL87</f>
        <v>0</v>
      </c>
    </row>
    <row r="88" ht="22.5" spans="1:39">
      <c r="A88" s="8">
        <v>81</v>
      </c>
      <c r="B88" s="29" t="str">
        <f>VLOOKUP(D88:D229,Sheet2!C:D,2,0)</f>
        <v>31014650356580926</v>
      </c>
      <c r="C88" s="30" t="s">
        <v>2030</v>
      </c>
      <c r="D88" s="31" t="s">
        <v>2031</v>
      </c>
      <c r="E88" s="81" t="s">
        <v>53</v>
      </c>
      <c r="F88" s="32">
        <v>50000</v>
      </c>
      <c r="G88" s="33" t="s">
        <v>2015</v>
      </c>
      <c r="H88" s="34" t="s">
        <v>2016</v>
      </c>
      <c r="I88" s="32" t="s">
        <v>2381</v>
      </c>
      <c r="J88" s="67">
        <v>344.44</v>
      </c>
      <c r="K88" s="68"/>
      <c r="L88" s="68"/>
      <c r="M88" s="68"/>
      <c r="N88" s="68">
        <v>0</v>
      </c>
      <c r="O88" s="30" t="s">
        <v>2030</v>
      </c>
      <c r="P88" s="110"/>
      <c r="Q88" s="111"/>
      <c r="R88" s="112"/>
      <c r="S88" s="79" t="str">
        <f>VLOOKUP(D88:D229,Sheet2!C83:E452,3,FALSE)</f>
        <v>4</v>
      </c>
      <c r="T88" s="79">
        <f t="shared" si="23"/>
        <v>5.55555555555556</v>
      </c>
      <c r="U88" s="79">
        <v>93</v>
      </c>
      <c r="V88" s="79">
        <f t="shared" si="24"/>
        <v>516.666666666667</v>
      </c>
      <c r="W88" s="79">
        <f t="shared" si="25"/>
        <v>516.67</v>
      </c>
      <c r="X88" s="79">
        <f>I88-G88</f>
        <v>62</v>
      </c>
      <c r="Y88" s="79">
        <f>T88*X88</f>
        <v>344.444444444444</v>
      </c>
      <c r="Z88" s="79" t="s">
        <v>2184</v>
      </c>
      <c r="AA88" s="79" t="s">
        <v>2185</v>
      </c>
      <c r="AB88" s="79">
        <f>ROUND(Y88:Y205,2)</f>
        <v>344.44</v>
      </c>
      <c r="AC88" s="79">
        <f>J88-AB88</f>
        <v>0</v>
      </c>
      <c r="AD88" s="79">
        <f>U88-X88</f>
        <v>31</v>
      </c>
      <c r="AE88" t="s">
        <v>2392</v>
      </c>
      <c r="AF88" t="s">
        <v>2393</v>
      </c>
      <c r="AG88" t="s">
        <v>2394</v>
      </c>
      <c r="AH88">
        <v>51.94</v>
      </c>
      <c r="AI88">
        <v>70.28</v>
      </c>
      <c r="AJ88">
        <v>172.23</v>
      </c>
      <c r="AK88">
        <f>AJ88-AH88-AI88</f>
        <v>50.01</v>
      </c>
      <c r="AL88">
        <f>AK88</f>
        <v>50.01</v>
      </c>
      <c r="AM88">
        <f>AK88-AL88</f>
        <v>0</v>
      </c>
    </row>
    <row r="89" spans="1:30">
      <c r="A89" s="8"/>
      <c r="B89" s="29"/>
      <c r="C89" s="30"/>
      <c r="D89" s="31"/>
      <c r="E89" s="31"/>
      <c r="F89" s="32"/>
      <c r="G89" s="33"/>
      <c r="H89" s="34"/>
      <c r="I89" s="32"/>
      <c r="J89" s="67">
        <f>SUM(J80:J88)</f>
        <v>4423</v>
      </c>
      <c r="K89" s="68"/>
      <c r="L89" s="68"/>
      <c r="M89" s="68"/>
      <c r="N89" s="68"/>
      <c r="O89" s="30"/>
      <c r="P89" s="110"/>
      <c r="Q89" s="111"/>
      <c r="R89" s="112"/>
      <c r="S89" s="79"/>
      <c r="T89" s="79"/>
      <c r="U89" s="79"/>
      <c r="V89" s="79"/>
      <c r="W89" s="79"/>
      <c r="X89" s="79"/>
      <c r="Y89" s="79"/>
      <c r="Z89" s="79"/>
      <c r="AA89" s="79"/>
      <c r="AB89" s="79"/>
      <c r="AC89" s="79"/>
      <c r="AD89" s="79"/>
    </row>
    <row r="90" ht="22.5" spans="1:33">
      <c r="A90" s="8">
        <v>82</v>
      </c>
      <c r="B90" s="9" t="str">
        <f>VLOOKUP(D90:D230,Sheet2!C:D,2,0)</f>
        <v>31014650115681035</v>
      </c>
      <c r="C90" s="16" t="s">
        <v>251</v>
      </c>
      <c r="D90" s="16" t="s">
        <v>252</v>
      </c>
      <c r="E90" s="18" t="s">
        <v>1983</v>
      </c>
      <c r="F90" s="19">
        <v>0</v>
      </c>
      <c r="G90" s="20" t="s">
        <v>184</v>
      </c>
      <c r="H90" s="20" t="s">
        <v>2376</v>
      </c>
      <c r="I90" s="14" t="s">
        <v>2377</v>
      </c>
      <c r="J90" s="60">
        <v>362.84</v>
      </c>
      <c r="K90" s="61">
        <v>0</v>
      </c>
      <c r="L90" s="61"/>
      <c r="M90" s="61"/>
      <c r="N90" s="59">
        <f t="shared" ref="N90:N101" si="26">J90-K90-L90-M90</f>
        <v>362.84</v>
      </c>
      <c r="O90" s="16" t="s">
        <v>251</v>
      </c>
      <c r="P90" s="168" t="s">
        <v>2294</v>
      </c>
      <c r="Q90" s="113" t="s">
        <v>255</v>
      </c>
      <c r="R90" s="108" t="s">
        <v>2295</v>
      </c>
      <c r="S90" t="e">
        <f>VLOOKUP(D90:D230,Sheet2!C84:E453,3,FALSE)</f>
        <v>#N/A</v>
      </c>
      <c r="T90" t="e">
        <f t="shared" ref="T90:T103" si="27">F90*S90/100/12/30</f>
        <v>#N/A</v>
      </c>
      <c r="U90">
        <v>93</v>
      </c>
      <c r="V90" t="e">
        <f t="shared" ref="V90:V103" si="28">T90*U90</f>
        <v>#N/A</v>
      </c>
      <c r="W90" t="e">
        <f t="shared" ref="W90:W103" si="29">ROUND(V90:V230,2)</f>
        <v>#N/A</v>
      </c>
      <c r="Z90" s="79" t="s">
        <v>2184</v>
      </c>
      <c r="AA90" s="79" t="s">
        <v>2185</v>
      </c>
      <c r="AD90">
        <v>0</v>
      </c>
      <c r="AE90" t="s">
        <v>2184</v>
      </c>
      <c r="AF90" t="s">
        <v>2373</v>
      </c>
      <c r="AG90" t="s">
        <v>2374</v>
      </c>
    </row>
    <row r="91" ht="22.5" spans="1:33">
      <c r="A91" s="8">
        <v>83</v>
      </c>
      <c r="B91" s="9" t="str">
        <f>VLOOKUP(D91:D231,Sheet2!C:D,2,0)</f>
        <v>31014650115694747</v>
      </c>
      <c r="C91" s="16" t="s">
        <v>279</v>
      </c>
      <c r="D91" s="16" t="s">
        <v>280</v>
      </c>
      <c r="E91" s="18" t="s">
        <v>1983</v>
      </c>
      <c r="F91" s="19">
        <v>0</v>
      </c>
      <c r="G91" s="20" t="s">
        <v>184</v>
      </c>
      <c r="H91" s="20" t="s">
        <v>2376</v>
      </c>
      <c r="I91" s="14" t="s">
        <v>2377</v>
      </c>
      <c r="J91" s="60">
        <v>362.84</v>
      </c>
      <c r="K91" s="61">
        <v>0</v>
      </c>
      <c r="L91" s="61"/>
      <c r="M91" s="61"/>
      <c r="N91" s="59">
        <f t="shared" si="26"/>
        <v>362.84</v>
      </c>
      <c r="O91" s="16" t="s">
        <v>279</v>
      </c>
      <c r="P91" s="168" t="s">
        <v>2296</v>
      </c>
      <c r="Q91" s="113" t="s">
        <v>283</v>
      </c>
      <c r="R91" s="108"/>
      <c r="S91" t="e">
        <f>VLOOKUP(D91:D231,Sheet2!C85:E454,3,FALSE)</f>
        <v>#N/A</v>
      </c>
      <c r="T91" t="e">
        <f t="shared" si="27"/>
        <v>#N/A</v>
      </c>
      <c r="U91">
        <v>93</v>
      </c>
      <c r="V91" t="e">
        <f t="shared" si="28"/>
        <v>#N/A</v>
      </c>
      <c r="W91" t="e">
        <f t="shared" si="29"/>
        <v>#N/A</v>
      </c>
      <c r="Z91" s="79" t="s">
        <v>2184</v>
      </c>
      <c r="AA91" s="79" t="s">
        <v>2185</v>
      </c>
      <c r="AD91">
        <v>0</v>
      </c>
      <c r="AE91" t="s">
        <v>2184</v>
      </c>
      <c r="AF91" t="s">
        <v>2373</v>
      </c>
      <c r="AG91" t="s">
        <v>2374</v>
      </c>
    </row>
    <row r="92" ht="22.5" spans="1:33">
      <c r="A92" s="8">
        <v>84</v>
      </c>
      <c r="B92" s="9" t="str">
        <f>VLOOKUP(D92:D232,Sheet2!C:D,2,0)</f>
        <v>31014650062891378</v>
      </c>
      <c r="C92" s="16" t="s">
        <v>516</v>
      </c>
      <c r="D92" s="167" t="s">
        <v>517</v>
      </c>
      <c r="E92" s="18" t="s">
        <v>61</v>
      </c>
      <c r="F92" s="19">
        <v>0</v>
      </c>
      <c r="G92" s="20" t="s">
        <v>519</v>
      </c>
      <c r="H92" s="20" t="s">
        <v>2437</v>
      </c>
      <c r="I92" s="20" t="s">
        <v>2438</v>
      </c>
      <c r="J92" s="60">
        <v>410.84</v>
      </c>
      <c r="K92" s="61">
        <v>0</v>
      </c>
      <c r="L92" s="61"/>
      <c r="M92" s="61"/>
      <c r="N92" s="59">
        <f t="shared" si="26"/>
        <v>410.84</v>
      </c>
      <c r="O92" s="16" t="s">
        <v>516</v>
      </c>
      <c r="P92" s="168" t="s">
        <v>2298</v>
      </c>
      <c r="Q92" s="113" t="s">
        <v>523</v>
      </c>
      <c r="R92" s="108"/>
      <c r="S92">
        <v>4.35</v>
      </c>
      <c r="T92">
        <f t="shared" si="27"/>
        <v>0</v>
      </c>
      <c r="U92">
        <v>68</v>
      </c>
      <c r="V92">
        <f t="shared" si="28"/>
        <v>0</v>
      </c>
      <c r="W92">
        <f t="shared" si="29"/>
        <v>0</v>
      </c>
      <c r="Z92" s="79" t="s">
        <v>2184</v>
      </c>
      <c r="AA92" s="79" t="s">
        <v>2185</v>
      </c>
      <c r="AD92">
        <v>0</v>
      </c>
      <c r="AE92" t="s">
        <v>2184</v>
      </c>
      <c r="AF92" t="s">
        <v>2373</v>
      </c>
      <c r="AG92" t="s">
        <v>2374</v>
      </c>
    </row>
    <row r="93" ht="22.5" spans="1:33">
      <c r="A93" s="8">
        <v>85</v>
      </c>
      <c r="B93" s="9" t="str">
        <f>VLOOKUP(D93:D233,Sheet2!C:D,2,0)</f>
        <v>31014650115741596</v>
      </c>
      <c r="C93" s="16" t="s">
        <v>192</v>
      </c>
      <c r="D93" s="16" t="s">
        <v>193</v>
      </c>
      <c r="E93" s="18" t="s">
        <v>61</v>
      </c>
      <c r="F93" s="19">
        <v>0</v>
      </c>
      <c r="G93" s="20" t="s">
        <v>184</v>
      </c>
      <c r="H93" s="20" t="s">
        <v>2376</v>
      </c>
      <c r="I93" s="14" t="s">
        <v>2377</v>
      </c>
      <c r="J93" s="60">
        <v>362.84</v>
      </c>
      <c r="K93" s="61">
        <v>0</v>
      </c>
      <c r="L93" s="61"/>
      <c r="M93" s="61"/>
      <c r="N93" s="59">
        <f t="shared" si="26"/>
        <v>362.84</v>
      </c>
      <c r="O93" s="16" t="s">
        <v>192</v>
      </c>
      <c r="P93" s="168" t="s">
        <v>2300</v>
      </c>
      <c r="Q93" s="113" t="s">
        <v>196</v>
      </c>
      <c r="R93" s="108"/>
      <c r="S93" t="e">
        <f>VLOOKUP(D93:D233,Sheet2!C87:E456,3,FALSE)</f>
        <v>#N/A</v>
      </c>
      <c r="T93" t="e">
        <f t="shared" si="27"/>
        <v>#N/A</v>
      </c>
      <c r="U93">
        <v>93</v>
      </c>
      <c r="V93" t="e">
        <f t="shared" si="28"/>
        <v>#N/A</v>
      </c>
      <c r="W93" t="e">
        <f t="shared" si="29"/>
        <v>#N/A</v>
      </c>
      <c r="Z93" s="79" t="s">
        <v>2184</v>
      </c>
      <c r="AA93" s="79" t="s">
        <v>2185</v>
      </c>
      <c r="AD93">
        <v>0</v>
      </c>
      <c r="AE93" t="s">
        <v>2184</v>
      </c>
      <c r="AF93" t="s">
        <v>2373</v>
      </c>
      <c r="AG93" t="s">
        <v>2374</v>
      </c>
    </row>
    <row r="94" ht="22.5" spans="1:33">
      <c r="A94" s="8">
        <v>86</v>
      </c>
      <c r="B94" s="9" t="str">
        <f>VLOOKUP(D94:D234,Sheet2!C:D,2,0)</f>
        <v>31014650115725697</v>
      </c>
      <c r="C94" s="16" t="s">
        <v>460</v>
      </c>
      <c r="D94" s="16" t="s">
        <v>461</v>
      </c>
      <c r="E94" s="18" t="s">
        <v>61</v>
      </c>
      <c r="F94" s="19">
        <v>0</v>
      </c>
      <c r="G94" s="20" t="s">
        <v>184</v>
      </c>
      <c r="H94" s="20" t="s">
        <v>2378</v>
      </c>
      <c r="I94" s="14" t="s">
        <v>2377</v>
      </c>
      <c r="J94" s="60">
        <v>362.84</v>
      </c>
      <c r="K94" s="61">
        <v>0</v>
      </c>
      <c r="L94" s="61"/>
      <c r="M94" s="61"/>
      <c r="N94" s="59">
        <f t="shared" si="26"/>
        <v>362.84</v>
      </c>
      <c r="O94" s="16" t="s">
        <v>460</v>
      </c>
      <c r="P94" s="168" t="s">
        <v>2302</v>
      </c>
      <c r="Q94" s="113" t="s">
        <v>464</v>
      </c>
      <c r="R94" s="108"/>
      <c r="S94" t="e">
        <f>VLOOKUP(D94:D234,Sheet2!C88:E457,3,FALSE)</f>
        <v>#N/A</v>
      </c>
      <c r="T94" t="e">
        <f t="shared" si="27"/>
        <v>#N/A</v>
      </c>
      <c r="U94">
        <v>93</v>
      </c>
      <c r="V94" t="e">
        <f t="shared" si="28"/>
        <v>#N/A</v>
      </c>
      <c r="W94" t="e">
        <f t="shared" si="29"/>
        <v>#N/A</v>
      </c>
      <c r="Z94" s="79" t="s">
        <v>2184</v>
      </c>
      <c r="AA94" s="79" t="s">
        <v>2185</v>
      </c>
      <c r="AD94">
        <v>0</v>
      </c>
      <c r="AE94" t="s">
        <v>2184</v>
      </c>
      <c r="AF94" t="s">
        <v>2373</v>
      </c>
      <c r="AG94" t="s">
        <v>2374</v>
      </c>
    </row>
    <row r="95" ht="22.5" spans="1:33">
      <c r="A95" s="8">
        <v>87</v>
      </c>
      <c r="B95" s="9" t="str">
        <f>VLOOKUP(D95:D235,Sheet2!C:D,2,0)</f>
        <v>31014650115836502</v>
      </c>
      <c r="C95" s="16" t="s">
        <v>369</v>
      </c>
      <c r="D95" s="16" t="s">
        <v>370</v>
      </c>
      <c r="E95" s="18" t="s">
        <v>61</v>
      </c>
      <c r="F95" s="19">
        <v>0</v>
      </c>
      <c r="G95" s="20" t="s">
        <v>356</v>
      </c>
      <c r="H95" s="20" t="s">
        <v>2378</v>
      </c>
      <c r="I95" s="14" t="s">
        <v>2377</v>
      </c>
      <c r="J95" s="60">
        <v>362.84</v>
      </c>
      <c r="K95" s="61">
        <v>0</v>
      </c>
      <c r="L95" s="61"/>
      <c r="M95" s="61"/>
      <c r="N95" s="59">
        <f t="shared" si="26"/>
        <v>362.84</v>
      </c>
      <c r="O95" s="16" t="s">
        <v>369</v>
      </c>
      <c r="P95" s="168" t="s">
        <v>2304</v>
      </c>
      <c r="Q95" s="113" t="s">
        <v>373</v>
      </c>
      <c r="R95" s="108"/>
      <c r="S95" t="e">
        <f>VLOOKUP(D95:D235,Sheet2!C89:E458,3,FALSE)</f>
        <v>#N/A</v>
      </c>
      <c r="T95" t="e">
        <f t="shared" si="27"/>
        <v>#N/A</v>
      </c>
      <c r="U95">
        <v>93</v>
      </c>
      <c r="V95" t="e">
        <f t="shared" si="28"/>
        <v>#N/A</v>
      </c>
      <c r="W95" t="e">
        <f t="shared" si="29"/>
        <v>#N/A</v>
      </c>
      <c r="Z95" s="79" t="s">
        <v>2184</v>
      </c>
      <c r="AA95" s="79" t="s">
        <v>2185</v>
      </c>
      <c r="AD95">
        <v>0</v>
      </c>
      <c r="AE95" t="s">
        <v>2184</v>
      </c>
      <c r="AF95" t="s">
        <v>2373</v>
      </c>
      <c r="AG95" t="s">
        <v>2374</v>
      </c>
    </row>
    <row r="96" ht="22.5" spans="1:33">
      <c r="A96" s="8">
        <v>88</v>
      </c>
      <c r="B96" s="9" t="str">
        <f>VLOOKUP(D96:D236,Sheet2!C:D,2,0)</f>
        <v>31014650136677125</v>
      </c>
      <c r="C96" s="10" t="s">
        <v>640</v>
      </c>
      <c r="D96" s="10" t="s">
        <v>641</v>
      </c>
      <c r="E96" s="12" t="s">
        <v>61</v>
      </c>
      <c r="F96" s="13">
        <v>50000</v>
      </c>
      <c r="G96" s="20" t="s">
        <v>2439</v>
      </c>
      <c r="H96" s="20" t="s">
        <v>643</v>
      </c>
      <c r="I96" s="20" t="s">
        <v>2381</v>
      </c>
      <c r="J96" s="56">
        <v>561.88</v>
      </c>
      <c r="K96" s="59">
        <v>54.38</v>
      </c>
      <c r="L96" s="59"/>
      <c r="M96" s="59"/>
      <c r="N96" s="59">
        <f t="shared" si="26"/>
        <v>507.5</v>
      </c>
      <c r="O96" s="10" t="s">
        <v>640</v>
      </c>
      <c r="P96" s="71" t="s">
        <v>2306</v>
      </c>
      <c r="Q96" s="113" t="s">
        <v>646</v>
      </c>
      <c r="R96" s="108"/>
      <c r="S96" t="str">
        <f>VLOOKUP(D96:D236,Sheet2!C90:E459,3,FALSE)</f>
        <v>4.35</v>
      </c>
      <c r="T96">
        <f t="shared" si="27"/>
        <v>6.04166666666667</v>
      </c>
      <c r="U96">
        <v>93</v>
      </c>
      <c r="V96">
        <f t="shared" si="28"/>
        <v>561.875</v>
      </c>
      <c r="W96">
        <f t="shared" si="29"/>
        <v>561.88</v>
      </c>
      <c r="Z96" s="79" t="s">
        <v>2184</v>
      </c>
      <c r="AA96" s="79" t="s">
        <v>2185</v>
      </c>
      <c r="AD96">
        <v>0</v>
      </c>
      <c r="AE96" t="s">
        <v>2184</v>
      </c>
      <c r="AF96" t="s">
        <v>2373</v>
      </c>
      <c r="AG96" t="s">
        <v>2374</v>
      </c>
    </row>
    <row r="97" ht="22.5" spans="1:33">
      <c r="A97" s="8">
        <v>89</v>
      </c>
      <c r="B97" s="9" t="str">
        <f>VLOOKUP(D97:D237,Sheet2!C:D,2,0)</f>
        <v>31014650167172173</v>
      </c>
      <c r="C97" s="10" t="s">
        <v>1165</v>
      </c>
      <c r="D97" s="10" t="s">
        <v>1166</v>
      </c>
      <c r="E97" s="12" t="s">
        <v>1983</v>
      </c>
      <c r="F97" s="13">
        <v>50000</v>
      </c>
      <c r="G97" s="20" t="s">
        <v>1128</v>
      </c>
      <c r="H97" s="20" t="s">
        <v>2384</v>
      </c>
      <c r="I97" s="20" t="s">
        <v>2381</v>
      </c>
      <c r="J97" s="56">
        <v>561.88</v>
      </c>
      <c r="K97" s="59">
        <v>90.63</v>
      </c>
      <c r="L97" s="59"/>
      <c r="M97" s="59"/>
      <c r="N97" s="59">
        <f t="shared" si="26"/>
        <v>471.25</v>
      </c>
      <c r="O97" s="10" t="s">
        <v>1165</v>
      </c>
      <c r="P97" s="170" t="s">
        <v>2307</v>
      </c>
      <c r="Q97" s="113" t="s">
        <v>1167</v>
      </c>
      <c r="R97" s="108"/>
      <c r="S97" t="str">
        <f>VLOOKUP(D97:D237,Sheet2!C91:E460,3,FALSE)</f>
        <v>4.35</v>
      </c>
      <c r="T97">
        <f t="shared" si="27"/>
        <v>6.04166666666667</v>
      </c>
      <c r="U97">
        <v>93</v>
      </c>
      <c r="V97">
        <f t="shared" si="28"/>
        <v>561.875</v>
      </c>
      <c r="W97">
        <f t="shared" si="29"/>
        <v>561.88</v>
      </c>
      <c r="Z97" s="79" t="s">
        <v>2184</v>
      </c>
      <c r="AA97" s="79" t="s">
        <v>2185</v>
      </c>
      <c r="AD97">
        <v>0</v>
      </c>
      <c r="AE97" t="s">
        <v>2184</v>
      </c>
      <c r="AF97" t="s">
        <v>2373</v>
      </c>
      <c r="AG97" t="s">
        <v>2374</v>
      </c>
    </row>
    <row r="98" ht="22.5" spans="1:33">
      <c r="A98" s="8">
        <v>90</v>
      </c>
      <c r="B98" s="9" t="str">
        <f>VLOOKUP(D98:D238,Sheet2!C:D,2,0)</f>
        <v>31014650164040456</v>
      </c>
      <c r="C98" s="10" t="s">
        <v>1038</v>
      </c>
      <c r="D98" s="10" t="s">
        <v>1039</v>
      </c>
      <c r="E98" s="12" t="s">
        <v>61</v>
      </c>
      <c r="F98" s="13">
        <v>50000</v>
      </c>
      <c r="G98" s="20" t="s">
        <v>2382</v>
      </c>
      <c r="H98" s="20" t="s">
        <v>2383</v>
      </c>
      <c r="I98" s="20" t="s">
        <v>2381</v>
      </c>
      <c r="J98" s="56">
        <v>561.88</v>
      </c>
      <c r="K98" s="59">
        <v>90.63</v>
      </c>
      <c r="L98" s="59"/>
      <c r="M98" s="59"/>
      <c r="N98" s="59">
        <f t="shared" si="26"/>
        <v>471.25</v>
      </c>
      <c r="O98" s="10" t="s">
        <v>1038</v>
      </c>
      <c r="P98" s="71" t="s">
        <v>2308</v>
      </c>
      <c r="Q98" s="113" t="s">
        <v>1041</v>
      </c>
      <c r="R98" s="108"/>
      <c r="S98" t="str">
        <f>VLOOKUP(D98:D238,Sheet2!C92:E461,3,FALSE)</f>
        <v>4.35</v>
      </c>
      <c r="T98">
        <f t="shared" si="27"/>
        <v>6.04166666666667</v>
      </c>
      <c r="U98">
        <v>93</v>
      </c>
      <c r="V98">
        <f t="shared" si="28"/>
        <v>561.875</v>
      </c>
      <c r="W98">
        <f t="shared" si="29"/>
        <v>561.88</v>
      </c>
      <c r="Z98" s="79" t="s">
        <v>2184</v>
      </c>
      <c r="AA98" s="79" t="s">
        <v>2185</v>
      </c>
      <c r="AD98">
        <v>0</v>
      </c>
      <c r="AE98" t="s">
        <v>2184</v>
      </c>
      <c r="AF98" t="s">
        <v>2373</v>
      </c>
      <c r="AG98" t="s">
        <v>2374</v>
      </c>
    </row>
    <row r="99" ht="22.5" spans="1:33">
      <c r="A99" s="8">
        <v>91</v>
      </c>
      <c r="B99" s="9" t="str">
        <f>VLOOKUP(D99:D239,Sheet2!C:D,2,0)</f>
        <v>31014650167165280</v>
      </c>
      <c r="C99" s="10" t="s">
        <v>1174</v>
      </c>
      <c r="D99" s="10" t="s">
        <v>1175</v>
      </c>
      <c r="E99" s="12" t="s">
        <v>61</v>
      </c>
      <c r="F99" s="13">
        <v>50000</v>
      </c>
      <c r="G99" s="20" t="s">
        <v>1128</v>
      </c>
      <c r="H99" s="20" t="s">
        <v>2384</v>
      </c>
      <c r="I99" s="20" t="s">
        <v>2381</v>
      </c>
      <c r="J99" s="56">
        <v>561.88</v>
      </c>
      <c r="K99" s="59">
        <v>90.63</v>
      </c>
      <c r="L99" s="59"/>
      <c r="M99" s="59"/>
      <c r="N99" s="59">
        <f t="shared" si="26"/>
        <v>471.25</v>
      </c>
      <c r="O99" s="10" t="s">
        <v>1174</v>
      </c>
      <c r="P99" s="170" t="s">
        <v>2309</v>
      </c>
      <c r="Q99" s="113" t="s">
        <v>1176</v>
      </c>
      <c r="R99" s="108"/>
      <c r="S99" t="str">
        <f>VLOOKUP(D99:D239,Sheet2!C93:E462,3,FALSE)</f>
        <v>4.35</v>
      </c>
      <c r="T99">
        <f t="shared" si="27"/>
        <v>6.04166666666667</v>
      </c>
      <c r="U99">
        <v>93</v>
      </c>
      <c r="V99">
        <f t="shared" si="28"/>
        <v>561.875</v>
      </c>
      <c r="W99">
        <f t="shared" si="29"/>
        <v>561.88</v>
      </c>
      <c r="Z99" s="79" t="s">
        <v>2184</v>
      </c>
      <c r="AA99" s="79" t="s">
        <v>2185</v>
      </c>
      <c r="AD99">
        <v>0</v>
      </c>
      <c r="AE99" t="s">
        <v>2184</v>
      </c>
      <c r="AF99" t="s">
        <v>2373</v>
      </c>
      <c r="AG99" t="s">
        <v>2374</v>
      </c>
    </row>
    <row r="100" ht="22.5" spans="1:33">
      <c r="A100" s="8">
        <v>92</v>
      </c>
      <c r="B100" s="9" t="str">
        <f>VLOOKUP(D100:D240,Sheet2!C:D,2,0)</f>
        <v>31014650179164544</v>
      </c>
      <c r="C100" s="10" t="s">
        <v>60</v>
      </c>
      <c r="D100" s="10" t="s">
        <v>1451</v>
      </c>
      <c r="E100" s="12" t="s">
        <v>61</v>
      </c>
      <c r="F100" s="13">
        <v>50000</v>
      </c>
      <c r="G100" s="20" t="s">
        <v>1449</v>
      </c>
      <c r="H100" s="20" t="s">
        <v>2435</v>
      </c>
      <c r="I100" s="20" t="s">
        <v>2381</v>
      </c>
      <c r="J100" s="56">
        <v>561.88</v>
      </c>
      <c r="K100" s="59">
        <v>477.29</v>
      </c>
      <c r="L100" s="59">
        <v>84.58</v>
      </c>
      <c r="M100" s="59"/>
      <c r="N100" s="59">
        <f t="shared" si="26"/>
        <v>0.00999999999997669</v>
      </c>
      <c r="O100" s="10" t="s">
        <v>60</v>
      </c>
      <c r="P100" s="170" t="s">
        <v>2310</v>
      </c>
      <c r="Q100" s="113" t="s">
        <v>1453</v>
      </c>
      <c r="R100" s="108"/>
      <c r="S100" t="str">
        <f>VLOOKUP(D100:D240,Sheet2!C94:E463,3,FALSE)</f>
        <v>4.35</v>
      </c>
      <c r="T100">
        <f t="shared" si="27"/>
        <v>6.04166666666667</v>
      </c>
      <c r="U100">
        <v>93</v>
      </c>
      <c r="V100">
        <f t="shared" si="28"/>
        <v>561.875</v>
      </c>
      <c r="W100">
        <f t="shared" si="29"/>
        <v>561.88</v>
      </c>
      <c r="Z100" s="79" t="s">
        <v>2184</v>
      </c>
      <c r="AA100" s="79" t="s">
        <v>2185</v>
      </c>
      <c r="AD100">
        <v>0</v>
      </c>
      <c r="AE100" t="s">
        <v>2184</v>
      </c>
      <c r="AF100" t="s">
        <v>2373</v>
      </c>
      <c r="AG100" t="s">
        <v>2374</v>
      </c>
    </row>
    <row r="101" ht="22.5" spans="1:33">
      <c r="A101" s="8">
        <v>93</v>
      </c>
      <c r="B101" s="9" t="str">
        <f>VLOOKUP(D101:D241,Sheet2!C:D,2,0)</f>
        <v>31014650258144324</v>
      </c>
      <c r="C101" s="43" t="s">
        <v>1580</v>
      </c>
      <c r="D101" s="171" t="s">
        <v>1581</v>
      </c>
      <c r="E101" s="45" t="s">
        <v>1983</v>
      </c>
      <c r="F101" s="95">
        <v>50000</v>
      </c>
      <c r="G101" s="46" t="s">
        <v>1556</v>
      </c>
      <c r="H101" s="46" t="s">
        <v>2391</v>
      </c>
      <c r="I101" s="20" t="s">
        <v>2381</v>
      </c>
      <c r="J101" s="56">
        <v>561.88</v>
      </c>
      <c r="K101" s="59">
        <v>326.25</v>
      </c>
      <c r="L101" s="59">
        <v>235.63</v>
      </c>
      <c r="M101" s="59"/>
      <c r="N101" s="59">
        <f t="shared" si="26"/>
        <v>0</v>
      </c>
      <c r="O101" s="43" t="s">
        <v>1580</v>
      </c>
      <c r="P101" s="114" t="s">
        <v>2311</v>
      </c>
      <c r="Q101" s="115">
        <v>13566731643</v>
      </c>
      <c r="R101" s="108"/>
      <c r="S101" t="str">
        <f>VLOOKUP(D101:D241,Sheet2!C95:E464,3,FALSE)</f>
        <v>4.35</v>
      </c>
      <c r="T101">
        <f t="shared" si="27"/>
        <v>6.04166666666667</v>
      </c>
      <c r="U101">
        <v>93</v>
      </c>
      <c r="V101">
        <f t="shared" si="28"/>
        <v>561.875</v>
      </c>
      <c r="W101">
        <f t="shared" si="29"/>
        <v>561.88</v>
      </c>
      <c r="Z101" s="79" t="s">
        <v>2184</v>
      </c>
      <c r="AA101" s="79" t="s">
        <v>2185</v>
      </c>
      <c r="AD101">
        <v>0</v>
      </c>
      <c r="AE101" t="s">
        <v>2184</v>
      </c>
      <c r="AF101" t="s">
        <v>2373</v>
      </c>
      <c r="AG101" t="s">
        <v>2374</v>
      </c>
    </row>
    <row r="102" ht="22.5" spans="1:39">
      <c r="A102" s="8">
        <v>94</v>
      </c>
      <c r="B102" s="29" t="str">
        <f>VLOOKUP(D102:D242,Sheet2!C:D,2,0)</f>
        <v>31014650356285230</v>
      </c>
      <c r="C102" s="30" t="s">
        <v>1981</v>
      </c>
      <c r="D102" s="31" t="s">
        <v>1982</v>
      </c>
      <c r="E102" s="81" t="s">
        <v>1983</v>
      </c>
      <c r="F102" s="32">
        <v>50000</v>
      </c>
      <c r="G102" s="33" t="s">
        <v>1918</v>
      </c>
      <c r="H102" s="34" t="s">
        <v>1919</v>
      </c>
      <c r="I102" s="32" t="s">
        <v>2381</v>
      </c>
      <c r="J102" s="96">
        <v>350</v>
      </c>
      <c r="K102" s="97"/>
      <c r="L102" s="97"/>
      <c r="M102" s="97"/>
      <c r="N102" s="68">
        <v>0</v>
      </c>
      <c r="O102" s="30" t="s">
        <v>1981</v>
      </c>
      <c r="P102" s="110"/>
      <c r="Q102" s="31" t="s">
        <v>1984</v>
      </c>
      <c r="R102" s="112"/>
      <c r="S102" s="79" t="str">
        <f>VLOOKUP(D102:D242,Sheet2!C96:E465,3,FALSE)</f>
        <v>4</v>
      </c>
      <c r="T102" s="79">
        <f t="shared" si="27"/>
        <v>5.55555555555556</v>
      </c>
      <c r="U102" s="79">
        <v>93</v>
      </c>
      <c r="V102" s="79">
        <f t="shared" si="28"/>
        <v>516.666666666667</v>
      </c>
      <c r="W102" s="79">
        <f t="shared" si="29"/>
        <v>516.67</v>
      </c>
      <c r="X102" s="79">
        <f>I102-G102</f>
        <v>63</v>
      </c>
      <c r="Y102" s="79">
        <f>T102*X102</f>
        <v>350</v>
      </c>
      <c r="Z102" s="79" t="s">
        <v>2184</v>
      </c>
      <c r="AA102" s="79" t="s">
        <v>2185</v>
      </c>
      <c r="AB102" s="79">
        <f>ROUND(Y102:Y218,2)</f>
        <v>350</v>
      </c>
      <c r="AC102" s="79">
        <f>J102-AB102</f>
        <v>0</v>
      </c>
      <c r="AD102" s="79">
        <f>U102-X102</f>
        <v>30</v>
      </c>
      <c r="AE102" t="s">
        <v>2430</v>
      </c>
      <c r="AF102" t="s">
        <v>2431</v>
      </c>
      <c r="AG102" t="s">
        <v>2432</v>
      </c>
      <c r="AH102">
        <v>94.44</v>
      </c>
      <c r="AI102">
        <v>27.78</v>
      </c>
      <c r="AJ102">
        <v>166.67</v>
      </c>
      <c r="AK102">
        <f>AJ102-AH102-AI102</f>
        <v>44.45</v>
      </c>
      <c r="AL102">
        <f>AK102</f>
        <v>44.45</v>
      </c>
      <c r="AM102">
        <f>AK102-AL102</f>
        <v>0</v>
      </c>
    </row>
    <row r="103" ht="22.5" spans="1:41">
      <c r="A103" s="8">
        <v>95</v>
      </c>
      <c r="B103" s="29" t="str">
        <f>VLOOKUP(D103:D243,Sheet2!C:D,2,0)</f>
        <v>31014650356222406</v>
      </c>
      <c r="C103" s="30" t="s">
        <v>1995</v>
      </c>
      <c r="D103" s="31" t="s">
        <v>1996</v>
      </c>
      <c r="E103" s="81" t="s">
        <v>61</v>
      </c>
      <c r="F103" s="32">
        <v>50000</v>
      </c>
      <c r="G103" s="33" t="s">
        <v>1918</v>
      </c>
      <c r="H103" s="34" t="s">
        <v>1919</v>
      </c>
      <c r="I103" s="32" t="s">
        <v>2381</v>
      </c>
      <c r="J103" s="96">
        <v>350</v>
      </c>
      <c r="K103" s="97"/>
      <c r="L103" s="97"/>
      <c r="M103" s="97"/>
      <c r="N103" s="68">
        <v>0</v>
      </c>
      <c r="O103" s="30" t="s">
        <v>1995</v>
      </c>
      <c r="P103" s="110"/>
      <c r="Q103" s="31" t="s">
        <v>1997</v>
      </c>
      <c r="R103" s="112"/>
      <c r="S103" s="79" t="str">
        <f>VLOOKUP(D103:D243,Sheet2!C97:E466,3,FALSE)</f>
        <v>4</v>
      </c>
      <c r="T103" s="79">
        <f t="shared" si="27"/>
        <v>5.55555555555556</v>
      </c>
      <c r="U103" s="79">
        <v>93</v>
      </c>
      <c r="V103" s="79">
        <f t="shared" si="28"/>
        <v>516.666666666667</v>
      </c>
      <c r="W103" s="79">
        <f t="shared" si="29"/>
        <v>516.67</v>
      </c>
      <c r="X103" s="79">
        <f>I103-G103</f>
        <v>63</v>
      </c>
      <c r="Y103" s="79">
        <f>T103*X103</f>
        <v>350</v>
      </c>
      <c r="Z103" s="79" t="s">
        <v>2184</v>
      </c>
      <c r="AA103" s="79" t="s">
        <v>2185</v>
      </c>
      <c r="AB103" s="79">
        <f>ROUND(Y103:Y219,2)</f>
        <v>350</v>
      </c>
      <c r="AC103" s="79">
        <f>J103-AB103</f>
        <v>0</v>
      </c>
      <c r="AD103" s="79">
        <f>U103-X103</f>
        <v>30</v>
      </c>
      <c r="AE103" t="s">
        <v>2430</v>
      </c>
      <c r="AF103" t="s">
        <v>2431</v>
      </c>
      <c r="AG103" t="s">
        <v>2432</v>
      </c>
      <c r="AH103">
        <v>94.44</v>
      </c>
      <c r="AI103">
        <v>27.78</v>
      </c>
      <c r="AJ103">
        <v>166.67</v>
      </c>
      <c r="AK103">
        <f>AJ103-AH103-AI103</f>
        <v>44.45</v>
      </c>
      <c r="AL103">
        <v>10.55</v>
      </c>
      <c r="AM103">
        <f>AK103-AL103</f>
        <v>33.9</v>
      </c>
      <c r="AN103">
        <v>0</v>
      </c>
      <c r="AO103">
        <f>AM103-AN103</f>
        <v>33.9</v>
      </c>
    </row>
    <row r="104" spans="1:30">
      <c r="A104" s="8"/>
      <c r="B104" s="29"/>
      <c r="C104" s="30"/>
      <c r="D104" s="31"/>
      <c r="E104" s="31"/>
      <c r="F104" s="32"/>
      <c r="G104" s="33"/>
      <c r="H104" s="34"/>
      <c r="I104" s="32"/>
      <c r="J104" s="96">
        <f>SUM(J90:J103)</f>
        <v>6296.32</v>
      </c>
      <c r="K104" s="97"/>
      <c r="L104" s="97"/>
      <c r="M104" s="97"/>
      <c r="N104" s="68"/>
      <c r="O104" s="30"/>
      <c r="P104" s="110"/>
      <c r="Q104" s="31"/>
      <c r="R104" s="112"/>
      <c r="S104" s="79"/>
      <c r="T104" s="79"/>
      <c r="U104" s="79"/>
      <c r="V104" s="79"/>
      <c r="W104" s="79"/>
      <c r="X104" s="79"/>
      <c r="Y104" s="79"/>
      <c r="Z104" s="79"/>
      <c r="AA104" s="79"/>
      <c r="AB104" s="79"/>
      <c r="AC104" s="79"/>
      <c r="AD104" s="79"/>
    </row>
    <row r="105" ht="22.5" spans="1:33">
      <c r="A105" s="8">
        <v>96</v>
      </c>
      <c r="B105" s="9" t="str">
        <f>VLOOKUP(D105:D244,Sheet2!C:D,2,0)</f>
        <v>31014650115609160</v>
      </c>
      <c r="C105" s="16" t="s">
        <v>210</v>
      </c>
      <c r="D105" s="16" t="s">
        <v>211</v>
      </c>
      <c r="E105" s="18" t="s">
        <v>2089</v>
      </c>
      <c r="F105" s="19">
        <v>0</v>
      </c>
      <c r="G105" s="20" t="s">
        <v>184</v>
      </c>
      <c r="H105" s="20" t="s">
        <v>2376</v>
      </c>
      <c r="I105" s="14" t="s">
        <v>2377</v>
      </c>
      <c r="J105" s="60">
        <v>362.84</v>
      </c>
      <c r="K105" s="61">
        <v>0</v>
      </c>
      <c r="L105" s="61"/>
      <c r="M105" s="61"/>
      <c r="N105" s="59">
        <f t="shared" ref="N105:N109" si="30">J105-K105-L105-M105</f>
        <v>362.84</v>
      </c>
      <c r="O105" s="16" t="s">
        <v>210</v>
      </c>
      <c r="P105" s="168" t="s">
        <v>2315</v>
      </c>
      <c r="Q105" s="107" t="s">
        <v>214</v>
      </c>
      <c r="R105" s="108" t="s">
        <v>2316</v>
      </c>
      <c r="S105" t="e">
        <f>VLOOKUP(D105:D244,Sheet2!C98:E467,3,FALSE)</f>
        <v>#N/A</v>
      </c>
      <c r="T105" t="e">
        <f t="shared" ref="T105:T111" si="31">F105*S105/100/12/30</f>
        <v>#N/A</v>
      </c>
      <c r="U105">
        <v>93</v>
      </c>
      <c r="V105" t="e">
        <f t="shared" ref="V105:V111" si="32">T105*U105</f>
        <v>#N/A</v>
      </c>
      <c r="W105" t="e">
        <f t="shared" ref="W105:W111" si="33">ROUND(V105:V244,2)</f>
        <v>#N/A</v>
      </c>
      <c r="Z105" s="79" t="s">
        <v>2184</v>
      </c>
      <c r="AA105" s="79" t="s">
        <v>2185</v>
      </c>
      <c r="AD105">
        <v>0</v>
      </c>
      <c r="AE105" t="s">
        <v>2184</v>
      </c>
      <c r="AF105" t="s">
        <v>2373</v>
      </c>
      <c r="AG105" t="s">
        <v>2374</v>
      </c>
    </row>
    <row r="106" ht="22.5" spans="1:33">
      <c r="A106" s="8">
        <v>97</v>
      </c>
      <c r="B106" s="9" t="str">
        <f>VLOOKUP(D106:D245,Sheet2!C:D,2,0)</f>
        <v>31014650115653937</v>
      </c>
      <c r="C106" s="16" t="s">
        <v>348</v>
      </c>
      <c r="D106" s="16" t="s">
        <v>349</v>
      </c>
      <c r="E106" s="18" t="s">
        <v>2089</v>
      </c>
      <c r="F106" s="19">
        <v>0</v>
      </c>
      <c r="G106" s="20" t="s">
        <v>184</v>
      </c>
      <c r="H106" s="20" t="s">
        <v>2376</v>
      </c>
      <c r="I106" s="14" t="s">
        <v>2377</v>
      </c>
      <c r="J106" s="60">
        <v>362.84</v>
      </c>
      <c r="K106" s="61">
        <v>362.84</v>
      </c>
      <c r="L106" s="61"/>
      <c r="M106" s="61"/>
      <c r="N106" s="59">
        <f t="shared" si="30"/>
        <v>0</v>
      </c>
      <c r="O106" s="16" t="s">
        <v>348</v>
      </c>
      <c r="P106" s="168" t="s">
        <v>2318</v>
      </c>
      <c r="Q106" s="107" t="s">
        <v>352</v>
      </c>
      <c r="R106" s="108"/>
      <c r="S106" t="e">
        <f>VLOOKUP(D106:D245,Sheet2!C99:E468,3,FALSE)</f>
        <v>#N/A</v>
      </c>
      <c r="T106" t="e">
        <f t="shared" si="31"/>
        <v>#N/A</v>
      </c>
      <c r="U106">
        <v>93</v>
      </c>
      <c r="V106" t="e">
        <f t="shared" si="32"/>
        <v>#N/A</v>
      </c>
      <c r="W106" t="e">
        <f t="shared" si="33"/>
        <v>#N/A</v>
      </c>
      <c r="Z106" s="79" t="s">
        <v>2184</v>
      </c>
      <c r="AA106" s="79" t="s">
        <v>2185</v>
      </c>
      <c r="AD106">
        <v>0</v>
      </c>
      <c r="AE106" t="s">
        <v>2184</v>
      </c>
      <c r="AF106" t="s">
        <v>2373</v>
      </c>
      <c r="AG106" t="s">
        <v>2374</v>
      </c>
    </row>
    <row r="107" ht="22.5" spans="1:33">
      <c r="A107" s="8">
        <v>98</v>
      </c>
      <c r="B107" s="9" t="str">
        <f>VLOOKUP(D107:D246,Sheet2!C:D,2,0)</f>
        <v>31014650115770480</v>
      </c>
      <c r="C107" s="16" t="s">
        <v>72</v>
      </c>
      <c r="D107" s="167" t="s">
        <v>505</v>
      </c>
      <c r="E107" s="18" t="s">
        <v>2440</v>
      </c>
      <c r="F107" s="19">
        <v>0</v>
      </c>
      <c r="G107" s="20" t="s">
        <v>356</v>
      </c>
      <c r="H107" s="20" t="s">
        <v>2378</v>
      </c>
      <c r="I107" s="14" t="s">
        <v>2377</v>
      </c>
      <c r="J107" s="60">
        <v>362.84</v>
      </c>
      <c r="K107" s="61">
        <v>0</v>
      </c>
      <c r="L107" s="61"/>
      <c r="M107" s="61"/>
      <c r="N107" s="59">
        <f t="shared" si="30"/>
        <v>362.84</v>
      </c>
      <c r="O107" s="16" t="s">
        <v>72</v>
      </c>
      <c r="P107" s="168" t="s">
        <v>2319</v>
      </c>
      <c r="Q107" s="107" t="s">
        <v>508</v>
      </c>
      <c r="R107" s="108"/>
      <c r="S107" t="e">
        <f>VLOOKUP(D107:D246,Sheet2!C100:E469,3,FALSE)</f>
        <v>#N/A</v>
      </c>
      <c r="T107" t="e">
        <f t="shared" si="31"/>
        <v>#N/A</v>
      </c>
      <c r="U107">
        <v>93</v>
      </c>
      <c r="V107" t="e">
        <f t="shared" si="32"/>
        <v>#N/A</v>
      </c>
      <c r="W107" t="e">
        <f t="shared" si="33"/>
        <v>#N/A</v>
      </c>
      <c r="Z107" s="79" t="s">
        <v>2184</v>
      </c>
      <c r="AA107" s="79" t="s">
        <v>2185</v>
      </c>
      <c r="AD107">
        <v>0</v>
      </c>
      <c r="AE107" t="s">
        <v>2184</v>
      </c>
      <c r="AF107" t="s">
        <v>2373</v>
      </c>
      <c r="AG107" t="s">
        <v>2374</v>
      </c>
    </row>
    <row r="108" ht="22.5" spans="1:33">
      <c r="A108" s="8">
        <v>99</v>
      </c>
      <c r="B108" s="9" t="str">
        <f>VLOOKUP(D108:D247,Sheet2!C:D,2,0)</f>
        <v>31014650115801411</v>
      </c>
      <c r="C108" s="16" t="s">
        <v>70</v>
      </c>
      <c r="D108" s="16" t="s">
        <v>417</v>
      </c>
      <c r="E108" s="18" t="s">
        <v>2089</v>
      </c>
      <c r="F108" s="19">
        <v>0</v>
      </c>
      <c r="G108" s="20" t="s">
        <v>356</v>
      </c>
      <c r="H108" s="20" t="s">
        <v>2378</v>
      </c>
      <c r="I108" s="14" t="s">
        <v>2377</v>
      </c>
      <c r="J108" s="60">
        <v>362.84</v>
      </c>
      <c r="K108" s="61">
        <v>359.16</v>
      </c>
      <c r="L108" s="61"/>
      <c r="M108" s="61"/>
      <c r="N108" s="59">
        <f t="shared" si="30"/>
        <v>3.67999999999995</v>
      </c>
      <c r="O108" s="16" t="s">
        <v>70</v>
      </c>
      <c r="P108" s="71" t="s">
        <v>2320</v>
      </c>
      <c r="Q108" s="107" t="s">
        <v>420</v>
      </c>
      <c r="R108" s="108"/>
      <c r="S108" t="e">
        <f>VLOOKUP(D108:D247,Sheet2!C101:E470,3,FALSE)</f>
        <v>#N/A</v>
      </c>
      <c r="T108" t="e">
        <f t="shared" si="31"/>
        <v>#N/A</v>
      </c>
      <c r="U108">
        <v>93</v>
      </c>
      <c r="V108" t="e">
        <f t="shared" si="32"/>
        <v>#N/A</v>
      </c>
      <c r="W108" t="e">
        <f t="shared" si="33"/>
        <v>#N/A</v>
      </c>
      <c r="Z108" s="79" t="s">
        <v>2184</v>
      </c>
      <c r="AA108" s="79" t="s">
        <v>2185</v>
      </c>
      <c r="AD108">
        <v>0</v>
      </c>
      <c r="AE108" t="s">
        <v>2184</v>
      </c>
      <c r="AF108" t="s">
        <v>2373</v>
      </c>
      <c r="AG108" t="s">
        <v>2374</v>
      </c>
    </row>
    <row r="109" ht="22.5" spans="1:33">
      <c r="A109" s="8">
        <v>100</v>
      </c>
      <c r="B109" s="9" t="str">
        <f>VLOOKUP(D109:D248,Sheet2!C:D,2,0)</f>
        <v>31014650258136265</v>
      </c>
      <c r="C109" s="43" t="s">
        <v>1590</v>
      </c>
      <c r="D109" s="171" t="s">
        <v>1591</v>
      </c>
      <c r="E109" s="45" t="s">
        <v>2440</v>
      </c>
      <c r="F109" s="95">
        <v>50000</v>
      </c>
      <c r="G109" s="46" t="s">
        <v>1556</v>
      </c>
      <c r="H109" s="46" t="s">
        <v>2391</v>
      </c>
      <c r="I109" s="20" t="s">
        <v>2381</v>
      </c>
      <c r="J109" s="56">
        <v>561.88</v>
      </c>
      <c r="K109" s="59">
        <v>271.88</v>
      </c>
      <c r="L109" s="59"/>
      <c r="M109" s="59"/>
      <c r="N109" s="59">
        <f t="shared" si="30"/>
        <v>290</v>
      </c>
      <c r="O109" s="43" t="s">
        <v>1590</v>
      </c>
      <c r="P109" s="173" t="s">
        <v>2322</v>
      </c>
      <c r="Q109" s="117">
        <v>13574575787</v>
      </c>
      <c r="R109" s="108"/>
      <c r="S109" t="str">
        <f>VLOOKUP(D109:D248,Sheet2!C102:E471,3,FALSE)</f>
        <v>4.35</v>
      </c>
      <c r="T109">
        <f t="shared" si="31"/>
        <v>6.04166666666667</v>
      </c>
      <c r="U109">
        <v>93</v>
      </c>
      <c r="V109">
        <f t="shared" si="32"/>
        <v>561.875</v>
      </c>
      <c r="W109">
        <f t="shared" si="33"/>
        <v>561.88</v>
      </c>
      <c r="Z109" s="79" t="s">
        <v>2184</v>
      </c>
      <c r="AA109" s="79" t="s">
        <v>2185</v>
      </c>
      <c r="AD109">
        <v>0</v>
      </c>
      <c r="AE109" t="s">
        <v>2184</v>
      </c>
      <c r="AF109" t="s">
        <v>2373</v>
      </c>
      <c r="AG109" t="s">
        <v>2374</v>
      </c>
    </row>
    <row r="110" ht="22.5" spans="1:39">
      <c r="A110" s="8">
        <v>101</v>
      </c>
      <c r="B110" s="29" t="str">
        <f>VLOOKUP(D110:D249,Sheet2!C:D,2,0)</f>
        <v>31014650356795614</v>
      </c>
      <c r="C110" s="30" t="s">
        <v>2099</v>
      </c>
      <c r="D110" s="31" t="s">
        <v>2100</v>
      </c>
      <c r="E110" s="81" t="s">
        <v>2089</v>
      </c>
      <c r="F110" s="32">
        <v>50000</v>
      </c>
      <c r="G110" s="33" t="s">
        <v>2057</v>
      </c>
      <c r="H110" s="34" t="s">
        <v>2058</v>
      </c>
      <c r="I110" s="32" t="s">
        <v>2381</v>
      </c>
      <c r="J110" s="67">
        <v>338.89</v>
      </c>
      <c r="K110" s="68"/>
      <c r="L110" s="68"/>
      <c r="M110" s="68"/>
      <c r="N110" s="68">
        <v>0</v>
      </c>
      <c r="O110" s="30" t="s">
        <v>2099</v>
      </c>
      <c r="P110" s="118"/>
      <c r="Q110" s="31" t="s">
        <v>2102</v>
      </c>
      <c r="R110" s="112"/>
      <c r="S110" s="79" t="str">
        <f>VLOOKUP(D110:D249,Sheet2!C103:E472,3,FALSE)</f>
        <v>4</v>
      </c>
      <c r="T110" s="79">
        <f t="shared" si="31"/>
        <v>5.55555555555556</v>
      </c>
      <c r="U110" s="79">
        <v>93</v>
      </c>
      <c r="V110" s="79">
        <f t="shared" si="32"/>
        <v>516.666666666667</v>
      </c>
      <c r="W110" s="79">
        <f t="shared" si="33"/>
        <v>516.67</v>
      </c>
      <c r="X110" s="79">
        <f>I110-G110</f>
        <v>61</v>
      </c>
      <c r="Y110" s="79">
        <f>T110*X110</f>
        <v>338.888888888889</v>
      </c>
      <c r="Z110" s="79" t="s">
        <v>2184</v>
      </c>
      <c r="AA110" s="79" t="s">
        <v>2185</v>
      </c>
      <c r="AB110" s="79">
        <f>ROUND(Y110:Y225,2)</f>
        <v>338.89</v>
      </c>
      <c r="AC110" s="79">
        <f>J110-AB110</f>
        <v>0</v>
      </c>
      <c r="AD110" s="79">
        <f>U110-X110</f>
        <v>32</v>
      </c>
      <c r="AE110" t="s">
        <v>2395</v>
      </c>
      <c r="AF110" t="s">
        <v>2396</v>
      </c>
      <c r="AG110" t="s">
        <v>2397</v>
      </c>
      <c r="AH110">
        <v>94.44</v>
      </c>
      <c r="AI110">
        <v>27.78</v>
      </c>
      <c r="AJ110">
        <v>177.78</v>
      </c>
      <c r="AK110">
        <f>AJ110-AH110-AI110</f>
        <v>55.56</v>
      </c>
      <c r="AL110">
        <f>AK110</f>
        <v>55.56</v>
      </c>
      <c r="AM110">
        <f>AK110-AL110</f>
        <v>0</v>
      </c>
    </row>
    <row r="111" ht="22.5" spans="1:39">
      <c r="A111" s="8">
        <v>102</v>
      </c>
      <c r="B111" s="29" t="str">
        <f>VLOOKUP(D111:D250,Sheet2!C:D,2,0)</f>
        <v>31014650356804642</v>
      </c>
      <c r="C111" s="30" t="s">
        <v>66</v>
      </c>
      <c r="D111" s="31" t="s">
        <v>2088</v>
      </c>
      <c r="E111" s="81" t="s">
        <v>2089</v>
      </c>
      <c r="F111" s="32">
        <v>50000</v>
      </c>
      <c r="G111" s="33" t="s">
        <v>2057</v>
      </c>
      <c r="H111" s="34" t="s">
        <v>2058</v>
      </c>
      <c r="I111" s="32" t="s">
        <v>2381</v>
      </c>
      <c r="J111" s="67">
        <v>338.89</v>
      </c>
      <c r="K111" s="68"/>
      <c r="L111" s="68"/>
      <c r="M111" s="68"/>
      <c r="N111" s="68">
        <v>0</v>
      </c>
      <c r="O111" s="30" t="s">
        <v>66</v>
      </c>
      <c r="P111" s="118"/>
      <c r="Q111" s="31" t="s">
        <v>126</v>
      </c>
      <c r="R111" s="112"/>
      <c r="S111" s="79" t="str">
        <f>VLOOKUP(D111:D250,Sheet2!C104:E473,3,FALSE)</f>
        <v>4</v>
      </c>
      <c r="T111" s="79">
        <f t="shared" si="31"/>
        <v>5.55555555555556</v>
      </c>
      <c r="U111" s="79">
        <v>93</v>
      </c>
      <c r="V111" s="79">
        <f t="shared" si="32"/>
        <v>516.666666666667</v>
      </c>
      <c r="W111" s="79">
        <f t="shared" si="33"/>
        <v>516.67</v>
      </c>
      <c r="X111" s="79">
        <f>I111-G111</f>
        <v>61</v>
      </c>
      <c r="Y111" s="79">
        <f>T111*X111</f>
        <v>338.888888888889</v>
      </c>
      <c r="Z111" s="79" t="s">
        <v>2184</v>
      </c>
      <c r="AA111" s="79" t="s">
        <v>2185</v>
      </c>
      <c r="AB111" s="79">
        <f>ROUND(Y111:Y226,2)</f>
        <v>338.89</v>
      </c>
      <c r="AC111" s="79">
        <f>J111-AB111</f>
        <v>0</v>
      </c>
      <c r="AD111" s="79">
        <f>U111-X111</f>
        <v>32</v>
      </c>
      <c r="AE111" t="s">
        <v>2395</v>
      </c>
      <c r="AF111" t="s">
        <v>2396</v>
      </c>
      <c r="AG111" t="s">
        <v>2397</v>
      </c>
      <c r="AH111">
        <v>94.44</v>
      </c>
      <c r="AI111">
        <v>27.78</v>
      </c>
      <c r="AJ111">
        <v>177.78</v>
      </c>
      <c r="AK111">
        <f>AJ111-AH111-AI111</f>
        <v>55.56</v>
      </c>
      <c r="AL111">
        <f>AK111</f>
        <v>55.56</v>
      </c>
      <c r="AM111">
        <f>AK111-AL111</f>
        <v>0</v>
      </c>
    </row>
    <row r="112" spans="1:30">
      <c r="A112" s="8"/>
      <c r="B112" s="29"/>
      <c r="C112" s="30"/>
      <c r="D112" s="31"/>
      <c r="E112" s="31"/>
      <c r="F112" s="32"/>
      <c r="G112" s="33"/>
      <c r="H112" s="34"/>
      <c r="I112" s="32"/>
      <c r="J112" s="67">
        <f>SUM(J105:J111)</f>
        <v>2691.02</v>
      </c>
      <c r="K112" s="68"/>
      <c r="L112" s="68"/>
      <c r="M112" s="68"/>
      <c r="N112" s="68"/>
      <c r="O112" s="30"/>
      <c r="P112" s="118"/>
      <c r="Q112" s="31"/>
      <c r="R112" s="112"/>
      <c r="S112" s="79"/>
      <c r="T112" s="79"/>
      <c r="U112" s="79"/>
      <c r="V112" s="79"/>
      <c r="W112" s="79"/>
      <c r="X112" s="79"/>
      <c r="Y112" s="79"/>
      <c r="Z112" s="79"/>
      <c r="AA112" s="79"/>
      <c r="AB112" s="79"/>
      <c r="AC112" s="79"/>
      <c r="AD112" s="79"/>
    </row>
    <row r="113" ht="22.5" spans="1:33">
      <c r="A113" s="8">
        <v>103</v>
      </c>
      <c r="B113" s="9" t="str">
        <f>VLOOKUP(D113:D251,Sheet2!C:D,2,0)</f>
        <v>31014650115684161</v>
      </c>
      <c r="C113" s="16" t="s">
        <v>228</v>
      </c>
      <c r="D113" s="16" t="s">
        <v>229</v>
      </c>
      <c r="E113" s="18" t="s">
        <v>1153</v>
      </c>
      <c r="F113" s="19">
        <v>0</v>
      </c>
      <c r="G113" s="20" t="s">
        <v>184</v>
      </c>
      <c r="H113" s="20" t="s">
        <v>2376</v>
      </c>
      <c r="I113" s="14" t="s">
        <v>2377</v>
      </c>
      <c r="J113" s="60">
        <v>362.84</v>
      </c>
      <c r="K113" s="61">
        <v>0</v>
      </c>
      <c r="L113" s="61"/>
      <c r="M113" s="61"/>
      <c r="N113" s="59">
        <f t="shared" ref="N113:N119" si="34">J113-K113-L113-M113</f>
        <v>362.84</v>
      </c>
      <c r="O113" s="16" t="s">
        <v>228</v>
      </c>
      <c r="P113" s="168" t="s">
        <v>2325</v>
      </c>
      <c r="Q113" s="113" t="s">
        <v>232</v>
      </c>
      <c r="R113" s="108" t="s">
        <v>2326</v>
      </c>
      <c r="S113" t="e">
        <f>VLOOKUP(D113:D251,Sheet2!C105:E474,3,FALSE)</f>
        <v>#N/A</v>
      </c>
      <c r="T113" t="e">
        <f t="shared" ref="T113:T120" si="35">F113*S113/100/12/30</f>
        <v>#N/A</v>
      </c>
      <c r="U113">
        <v>93</v>
      </c>
      <c r="V113" t="e">
        <f t="shared" ref="V113:V120" si="36">T113*U113</f>
        <v>#N/A</v>
      </c>
      <c r="W113" t="e">
        <f t="shared" ref="W113:W120" si="37">ROUND(V113:V251,2)</f>
        <v>#N/A</v>
      </c>
      <c r="Z113" s="79" t="s">
        <v>2184</v>
      </c>
      <c r="AA113" s="79" t="s">
        <v>2185</v>
      </c>
      <c r="AD113">
        <v>0</v>
      </c>
      <c r="AE113" t="s">
        <v>2184</v>
      </c>
      <c r="AF113" t="s">
        <v>2373</v>
      </c>
      <c r="AG113" t="s">
        <v>2374</v>
      </c>
    </row>
    <row r="114" ht="22.5" spans="1:33">
      <c r="A114" s="8">
        <v>104</v>
      </c>
      <c r="B114" s="9" t="str">
        <f>VLOOKUP(D114:D252,Sheet2!C:D,2,0)</f>
        <v>31014650115678599</v>
      </c>
      <c r="C114" s="16" t="s">
        <v>263</v>
      </c>
      <c r="D114" s="16" t="s">
        <v>264</v>
      </c>
      <c r="E114" s="18" t="s">
        <v>1153</v>
      </c>
      <c r="F114" s="19">
        <v>0</v>
      </c>
      <c r="G114" s="20" t="s">
        <v>184</v>
      </c>
      <c r="H114" s="20" t="s">
        <v>2376</v>
      </c>
      <c r="I114" s="14" t="s">
        <v>2377</v>
      </c>
      <c r="J114" s="60">
        <v>362.84</v>
      </c>
      <c r="K114" s="61">
        <v>0</v>
      </c>
      <c r="L114" s="61"/>
      <c r="M114" s="61"/>
      <c r="N114" s="59">
        <f t="shared" si="34"/>
        <v>362.84</v>
      </c>
      <c r="O114" s="16" t="s">
        <v>263</v>
      </c>
      <c r="P114" s="168" t="s">
        <v>2327</v>
      </c>
      <c r="Q114" s="113" t="s">
        <v>265</v>
      </c>
      <c r="R114" s="108"/>
      <c r="S114" t="e">
        <f>VLOOKUP(D114:D252,Sheet2!C106:E475,3,FALSE)</f>
        <v>#N/A</v>
      </c>
      <c r="T114" t="e">
        <f t="shared" si="35"/>
        <v>#N/A</v>
      </c>
      <c r="U114">
        <v>93</v>
      </c>
      <c r="V114" t="e">
        <f t="shared" si="36"/>
        <v>#N/A</v>
      </c>
      <c r="W114" t="e">
        <f t="shared" si="37"/>
        <v>#N/A</v>
      </c>
      <c r="Z114" s="79" t="s">
        <v>2184</v>
      </c>
      <c r="AA114" s="79" t="s">
        <v>2185</v>
      </c>
      <c r="AD114">
        <v>0</v>
      </c>
      <c r="AE114" t="s">
        <v>2184</v>
      </c>
      <c r="AF114" t="s">
        <v>2373</v>
      </c>
      <c r="AG114" t="s">
        <v>2374</v>
      </c>
    </row>
    <row r="115" ht="22.5" spans="1:33">
      <c r="A115" s="8">
        <v>105</v>
      </c>
      <c r="B115" s="9" t="str">
        <f>VLOOKUP(D115:D253,Sheet2!C:D,2,0)</f>
        <v>31014650164036766</v>
      </c>
      <c r="C115" s="16" t="s">
        <v>1043</v>
      </c>
      <c r="D115" s="167" t="s">
        <v>1044</v>
      </c>
      <c r="E115" s="18" t="s">
        <v>1153</v>
      </c>
      <c r="F115" s="19">
        <v>50000</v>
      </c>
      <c r="G115" s="20" t="s">
        <v>2382</v>
      </c>
      <c r="H115" s="20" t="s">
        <v>2383</v>
      </c>
      <c r="I115" s="20" t="s">
        <v>2381</v>
      </c>
      <c r="J115" s="56">
        <v>561.88</v>
      </c>
      <c r="K115" s="59">
        <v>90.63</v>
      </c>
      <c r="L115" s="59"/>
      <c r="M115" s="59"/>
      <c r="N115" s="59">
        <f t="shared" si="34"/>
        <v>471.25</v>
      </c>
      <c r="O115" s="16" t="s">
        <v>1043</v>
      </c>
      <c r="P115" s="71" t="s">
        <v>2329</v>
      </c>
      <c r="Q115" s="113" t="s">
        <v>1047</v>
      </c>
      <c r="R115" s="108"/>
      <c r="S115" t="str">
        <f>VLOOKUP(D115:D253,Sheet2!C107:E476,3,FALSE)</f>
        <v>4.35</v>
      </c>
      <c r="T115">
        <f t="shared" si="35"/>
        <v>6.04166666666667</v>
      </c>
      <c r="U115">
        <v>93</v>
      </c>
      <c r="V115">
        <f t="shared" si="36"/>
        <v>561.875</v>
      </c>
      <c r="W115">
        <f t="shared" si="37"/>
        <v>561.88</v>
      </c>
      <c r="Z115" s="79" t="s">
        <v>2184</v>
      </c>
      <c r="AA115" s="79" t="s">
        <v>2185</v>
      </c>
      <c r="AD115">
        <v>0</v>
      </c>
      <c r="AE115" t="s">
        <v>2184</v>
      </c>
      <c r="AF115" t="s">
        <v>2373</v>
      </c>
      <c r="AG115" t="s">
        <v>2374</v>
      </c>
    </row>
    <row r="116" ht="22.5" spans="1:33">
      <c r="A116" s="8">
        <v>106</v>
      </c>
      <c r="B116" s="9" t="str">
        <f>VLOOKUP(D116:D254,Sheet2!C:D,2,0)</f>
        <v>31014650167104044</v>
      </c>
      <c r="C116" s="16" t="s">
        <v>1151</v>
      </c>
      <c r="D116" s="16" t="s">
        <v>1152</v>
      </c>
      <c r="E116" s="18" t="s">
        <v>1153</v>
      </c>
      <c r="F116" s="19">
        <v>50000</v>
      </c>
      <c r="G116" s="20" t="s">
        <v>1128</v>
      </c>
      <c r="H116" s="20" t="s">
        <v>2384</v>
      </c>
      <c r="I116" s="20" t="s">
        <v>2381</v>
      </c>
      <c r="J116" s="56">
        <v>561.88</v>
      </c>
      <c r="K116" s="59">
        <v>90.63</v>
      </c>
      <c r="L116" s="59"/>
      <c r="M116" s="59"/>
      <c r="N116" s="59">
        <f t="shared" si="34"/>
        <v>471.25</v>
      </c>
      <c r="O116" s="16" t="s">
        <v>1151</v>
      </c>
      <c r="P116" s="168" t="s">
        <v>2330</v>
      </c>
      <c r="Q116" s="113" t="s">
        <v>1154</v>
      </c>
      <c r="R116" s="108"/>
      <c r="S116" t="str">
        <f>VLOOKUP(D116:D254,Sheet2!C108:E477,3,FALSE)</f>
        <v>4.35</v>
      </c>
      <c r="T116">
        <f t="shared" si="35"/>
        <v>6.04166666666667</v>
      </c>
      <c r="U116">
        <v>93</v>
      </c>
      <c r="V116">
        <f t="shared" si="36"/>
        <v>561.875</v>
      </c>
      <c r="W116">
        <f t="shared" si="37"/>
        <v>561.88</v>
      </c>
      <c r="Z116" s="79" t="s">
        <v>2184</v>
      </c>
      <c r="AA116" s="79" t="s">
        <v>2185</v>
      </c>
      <c r="AD116">
        <v>0</v>
      </c>
      <c r="AE116" t="s">
        <v>2184</v>
      </c>
      <c r="AF116" t="s">
        <v>2373</v>
      </c>
      <c r="AG116" t="s">
        <v>2374</v>
      </c>
    </row>
    <row r="117" ht="22.5" spans="1:33">
      <c r="A117" s="8">
        <v>107</v>
      </c>
      <c r="B117" s="9" t="str">
        <f>VLOOKUP(D117:D255,Sheet2!C:D,2,0)</f>
        <v>31014650167158400</v>
      </c>
      <c r="C117" s="16" t="s">
        <v>1182</v>
      </c>
      <c r="D117" s="16" t="s">
        <v>1183</v>
      </c>
      <c r="E117" s="18" t="s">
        <v>1153</v>
      </c>
      <c r="F117" s="19">
        <v>50000</v>
      </c>
      <c r="G117" s="20" t="s">
        <v>1128</v>
      </c>
      <c r="H117" s="20" t="s">
        <v>2384</v>
      </c>
      <c r="I117" s="20" t="s">
        <v>2381</v>
      </c>
      <c r="J117" s="56">
        <v>561.88</v>
      </c>
      <c r="K117" s="59">
        <v>90.63</v>
      </c>
      <c r="L117" s="59"/>
      <c r="M117" s="59"/>
      <c r="N117" s="59">
        <f t="shared" si="34"/>
        <v>471.25</v>
      </c>
      <c r="O117" s="16" t="s">
        <v>1182</v>
      </c>
      <c r="P117" s="168" t="s">
        <v>2331</v>
      </c>
      <c r="Q117" s="113" t="s">
        <v>1184</v>
      </c>
      <c r="R117" s="108"/>
      <c r="S117" t="str">
        <f>VLOOKUP(D117:D255,Sheet2!C109:E478,3,FALSE)</f>
        <v>4.35</v>
      </c>
      <c r="T117">
        <f t="shared" si="35"/>
        <v>6.04166666666667</v>
      </c>
      <c r="U117">
        <v>93</v>
      </c>
      <c r="V117">
        <f t="shared" si="36"/>
        <v>561.875</v>
      </c>
      <c r="W117">
        <f t="shared" si="37"/>
        <v>561.88</v>
      </c>
      <c r="Z117" s="79" t="s">
        <v>2184</v>
      </c>
      <c r="AA117" s="79" t="s">
        <v>2185</v>
      </c>
      <c r="AD117">
        <v>0</v>
      </c>
      <c r="AE117" t="s">
        <v>2184</v>
      </c>
      <c r="AF117" t="s">
        <v>2373</v>
      </c>
      <c r="AG117" t="s">
        <v>2374</v>
      </c>
    </row>
    <row r="118" ht="22.5" spans="1:33">
      <c r="A118" s="8">
        <v>108</v>
      </c>
      <c r="B118" s="9" t="str">
        <f>VLOOKUP(D118:D256,Sheet2!C:D,2,0)</f>
        <v>31014650258158484</v>
      </c>
      <c r="C118" s="43" t="s">
        <v>1574</v>
      </c>
      <c r="D118" s="171" t="s">
        <v>1575</v>
      </c>
      <c r="E118" s="45" t="s">
        <v>1153</v>
      </c>
      <c r="F118" s="95">
        <v>50000</v>
      </c>
      <c r="G118" s="46" t="s">
        <v>1556</v>
      </c>
      <c r="H118" s="46" t="s">
        <v>2391</v>
      </c>
      <c r="I118" s="20" t="s">
        <v>2381</v>
      </c>
      <c r="J118" s="56">
        <v>561.88</v>
      </c>
      <c r="K118" s="59">
        <v>178.03</v>
      </c>
      <c r="L118" s="59">
        <v>271.88</v>
      </c>
      <c r="M118" s="59"/>
      <c r="N118" s="59">
        <f t="shared" si="34"/>
        <v>111.97</v>
      </c>
      <c r="O118" s="43" t="s">
        <v>1574</v>
      </c>
      <c r="P118" s="114" t="s">
        <v>2333</v>
      </c>
      <c r="Q118" s="115">
        <v>15096245311</v>
      </c>
      <c r="R118" s="108"/>
      <c r="S118" t="str">
        <f>VLOOKUP(D118:D256,Sheet2!C110:E479,3,FALSE)</f>
        <v>4.35</v>
      </c>
      <c r="T118">
        <f t="shared" si="35"/>
        <v>6.04166666666667</v>
      </c>
      <c r="U118">
        <v>93</v>
      </c>
      <c r="V118">
        <f t="shared" si="36"/>
        <v>561.875</v>
      </c>
      <c r="W118">
        <f t="shared" si="37"/>
        <v>561.88</v>
      </c>
      <c r="Z118" s="79" t="s">
        <v>2184</v>
      </c>
      <c r="AA118" s="79" t="s">
        <v>2185</v>
      </c>
      <c r="AD118">
        <v>0</v>
      </c>
      <c r="AE118" t="s">
        <v>2184</v>
      </c>
      <c r="AF118" t="s">
        <v>2373</v>
      </c>
      <c r="AG118" t="s">
        <v>2374</v>
      </c>
    </row>
    <row r="119" ht="22.5" spans="1:33">
      <c r="A119" s="8">
        <v>109</v>
      </c>
      <c r="B119" s="9" t="str">
        <f>VLOOKUP(D119:D257,Sheet2!C:D,2,0)</f>
        <v>31014650258309092</v>
      </c>
      <c r="C119" s="43" t="s">
        <v>1658</v>
      </c>
      <c r="D119" s="171" t="s">
        <v>1659</v>
      </c>
      <c r="E119" s="45" t="s">
        <v>1153</v>
      </c>
      <c r="F119" s="95">
        <v>50000</v>
      </c>
      <c r="G119" s="46" t="s">
        <v>1616</v>
      </c>
      <c r="H119" s="46" t="s">
        <v>2441</v>
      </c>
      <c r="I119" s="20" t="s">
        <v>2381</v>
      </c>
      <c r="J119" s="56">
        <v>561.88</v>
      </c>
      <c r="K119" s="59">
        <v>90.63</v>
      </c>
      <c r="L119" s="59"/>
      <c r="M119" s="59"/>
      <c r="N119" s="59">
        <f t="shared" si="34"/>
        <v>471.25</v>
      </c>
      <c r="O119" s="43" t="s">
        <v>1658</v>
      </c>
      <c r="P119" s="172" t="s">
        <v>2334</v>
      </c>
      <c r="Q119" s="115">
        <v>18974532651</v>
      </c>
      <c r="R119" s="108"/>
      <c r="S119" t="str">
        <f>VLOOKUP(D119:D257,Sheet2!C111:E480,3,FALSE)</f>
        <v>4.35</v>
      </c>
      <c r="T119">
        <f t="shared" si="35"/>
        <v>6.04166666666667</v>
      </c>
      <c r="U119">
        <v>93</v>
      </c>
      <c r="V119">
        <f t="shared" si="36"/>
        <v>561.875</v>
      </c>
      <c r="W119">
        <f t="shared" si="37"/>
        <v>561.88</v>
      </c>
      <c r="Z119" s="79" t="s">
        <v>2184</v>
      </c>
      <c r="AA119" s="79" t="s">
        <v>2185</v>
      </c>
      <c r="AD119">
        <v>0</v>
      </c>
      <c r="AE119" t="s">
        <v>2184</v>
      </c>
      <c r="AF119" t="s">
        <v>2373</v>
      </c>
      <c r="AG119" t="s">
        <v>2374</v>
      </c>
    </row>
    <row r="120" ht="22.5" spans="1:39">
      <c r="A120" s="8">
        <v>110</v>
      </c>
      <c r="B120" s="29" t="str">
        <f>VLOOKUP(D120:D258,Sheet2!C:D,2,0)</f>
        <v>31014650356493045</v>
      </c>
      <c r="C120" s="30" t="s">
        <v>2046</v>
      </c>
      <c r="D120" s="31" t="s">
        <v>2047</v>
      </c>
      <c r="E120" s="81" t="s">
        <v>1153</v>
      </c>
      <c r="F120" s="32">
        <v>50000</v>
      </c>
      <c r="G120" s="33" t="s">
        <v>2015</v>
      </c>
      <c r="H120" s="34" t="s">
        <v>2016</v>
      </c>
      <c r="I120" s="32" t="s">
        <v>2381</v>
      </c>
      <c r="J120" s="98">
        <v>344.44</v>
      </c>
      <c r="K120" s="99"/>
      <c r="L120" s="99"/>
      <c r="M120" s="99"/>
      <c r="N120" s="68">
        <v>0</v>
      </c>
      <c r="O120" s="30" t="s">
        <v>2046</v>
      </c>
      <c r="P120" s="118"/>
      <c r="Q120" s="111"/>
      <c r="R120" s="112"/>
      <c r="S120" s="79" t="str">
        <f>VLOOKUP(D120:D258,Sheet2!C112:E481,3,FALSE)</f>
        <v>4</v>
      </c>
      <c r="T120" s="79">
        <f t="shared" si="35"/>
        <v>5.55555555555556</v>
      </c>
      <c r="U120" s="79">
        <v>93</v>
      </c>
      <c r="V120" s="79">
        <f t="shared" si="36"/>
        <v>516.666666666667</v>
      </c>
      <c r="W120" s="79">
        <f t="shared" si="37"/>
        <v>516.67</v>
      </c>
      <c r="X120" s="79">
        <f>I120-G120</f>
        <v>62</v>
      </c>
      <c r="Y120" s="79">
        <f>T120*X120</f>
        <v>344.444444444444</v>
      </c>
      <c r="Z120" s="79" t="s">
        <v>2184</v>
      </c>
      <c r="AA120" s="79" t="s">
        <v>2185</v>
      </c>
      <c r="AB120" s="79">
        <f>ROUND(Y120:Y234,2)</f>
        <v>344.44</v>
      </c>
      <c r="AC120" s="79">
        <f>J120-AB120</f>
        <v>0</v>
      </c>
      <c r="AD120" s="79">
        <f>U120-X120</f>
        <v>31</v>
      </c>
      <c r="AE120" t="s">
        <v>2392</v>
      </c>
      <c r="AF120" t="s">
        <v>2393</v>
      </c>
      <c r="AG120" t="s">
        <v>2394</v>
      </c>
      <c r="AH120">
        <v>94.44</v>
      </c>
      <c r="AI120">
        <v>27.78</v>
      </c>
      <c r="AJ120">
        <v>172.23</v>
      </c>
      <c r="AK120">
        <f>AJ120-AH120-AI120</f>
        <v>50.01</v>
      </c>
      <c r="AL120">
        <f>AK120</f>
        <v>50.01</v>
      </c>
      <c r="AM120">
        <f>AK120-AL120</f>
        <v>0</v>
      </c>
    </row>
    <row r="121" spans="1:30">
      <c r="A121" s="8"/>
      <c r="B121" s="29"/>
      <c r="C121" s="30"/>
      <c r="D121" s="31"/>
      <c r="E121" s="31"/>
      <c r="F121" s="32"/>
      <c r="G121" s="33"/>
      <c r="H121" s="34"/>
      <c r="I121" s="32"/>
      <c r="J121" s="98">
        <f>SUM(J113:J120)</f>
        <v>3879.52</v>
      </c>
      <c r="K121" s="99"/>
      <c r="L121" s="99"/>
      <c r="M121" s="99"/>
      <c r="N121" s="68"/>
      <c r="O121" s="30"/>
      <c r="P121" s="118"/>
      <c r="Q121" s="111"/>
      <c r="R121" s="112"/>
      <c r="S121" s="79"/>
      <c r="T121" s="79"/>
      <c r="U121" s="79"/>
      <c r="V121" s="79"/>
      <c r="W121" s="79"/>
      <c r="X121" s="79"/>
      <c r="Y121" s="79"/>
      <c r="Z121" s="79"/>
      <c r="AA121" s="79"/>
      <c r="AB121" s="79"/>
      <c r="AC121" s="79"/>
      <c r="AD121" s="79"/>
    </row>
    <row r="122" ht="22.5" spans="1:33">
      <c r="A122" s="8">
        <v>111</v>
      </c>
      <c r="B122" s="9" t="str">
        <f>VLOOKUP(D122:D259,Sheet2!C:D,2,0)</f>
        <v>31014650115741824</v>
      </c>
      <c r="C122" s="16" t="s">
        <v>78</v>
      </c>
      <c r="D122" s="16" t="s">
        <v>285</v>
      </c>
      <c r="E122" s="18" t="s">
        <v>1858</v>
      </c>
      <c r="F122" s="19">
        <v>0</v>
      </c>
      <c r="G122" s="20" t="s">
        <v>184</v>
      </c>
      <c r="H122" s="20" t="s">
        <v>2376</v>
      </c>
      <c r="I122" s="14" t="s">
        <v>2377</v>
      </c>
      <c r="J122" s="60">
        <v>362.84</v>
      </c>
      <c r="K122" s="61">
        <v>0</v>
      </c>
      <c r="L122" s="61"/>
      <c r="M122" s="61"/>
      <c r="N122" s="59">
        <f t="shared" ref="N122:N131" si="38">J122-K122-L122-M122</f>
        <v>362.84</v>
      </c>
      <c r="O122" s="16" t="s">
        <v>78</v>
      </c>
      <c r="P122" s="168" t="s">
        <v>2336</v>
      </c>
      <c r="Q122" s="107" t="s">
        <v>288</v>
      </c>
      <c r="R122" s="108" t="s">
        <v>2337</v>
      </c>
      <c r="S122" t="e">
        <f>VLOOKUP(D122:D259,Sheet2!C113:E482,3,FALSE)</f>
        <v>#N/A</v>
      </c>
      <c r="T122" t="e">
        <f t="shared" ref="T122:T135" si="39">F122*S122/100/12/30</f>
        <v>#N/A</v>
      </c>
      <c r="U122">
        <v>93</v>
      </c>
      <c r="V122" t="e">
        <f t="shared" ref="V122:V135" si="40">T122*U122</f>
        <v>#N/A</v>
      </c>
      <c r="W122" t="e">
        <f t="shared" ref="W122:W135" si="41">ROUND(V122:V259,2)</f>
        <v>#N/A</v>
      </c>
      <c r="Z122" s="79" t="s">
        <v>2184</v>
      </c>
      <c r="AA122" s="79" t="s">
        <v>2185</v>
      </c>
      <c r="AD122">
        <v>0</v>
      </c>
      <c r="AE122" t="s">
        <v>2184</v>
      </c>
      <c r="AF122" t="s">
        <v>2373</v>
      </c>
      <c r="AG122" t="s">
        <v>2374</v>
      </c>
    </row>
    <row r="123" ht="22.5" spans="1:33">
      <c r="A123" s="8">
        <v>112</v>
      </c>
      <c r="B123" s="9" t="str">
        <f>VLOOKUP(D123:D260,Sheet2!C:D,2,0)</f>
        <v>31014650115719683</v>
      </c>
      <c r="C123" s="16" t="s">
        <v>198</v>
      </c>
      <c r="D123" s="16" t="s">
        <v>199</v>
      </c>
      <c r="E123" s="18" t="s">
        <v>1858</v>
      </c>
      <c r="F123" s="19">
        <v>0</v>
      </c>
      <c r="G123" s="20" t="s">
        <v>184</v>
      </c>
      <c r="H123" s="20" t="s">
        <v>2376</v>
      </c>
      <c r="I123" s="14" t="s">
        <v>2377</v>
      </c>
      <c r="J123" s="60">
        <v>362.84</v>
      </c>
      <c r="K123" s="61">
        <v>0</v>
      </c>
      <c r="L123" s="61"/>
      <c r="M123" s="61"/>
      <c r="N123" s="59">
        <f t="shared" si="38"/>
        <v>362.84</v>
      </c>
      <c r="O123" s="16" t="s">
        <v>198</v>
      </c>
      <c r="P123" s="168" t="s">
        <v>2338</v>
      </c>
      <c r="Q123" s="107" t="s">
        <v>202</v>
      </c>
      <c r="R123" s="108"/>
      <c r="S123" t="e">
        <f>VLOOKUP(D123:D260,Sheet2!C114:E483,3,FALSE)</f>
        <v>#N/A</v>
      </c>
      <c r="T123" t="e">
        <f t="shared" si="39"/>
        <v>#N/A</v>
      </c>
      <c r="U123">
        <v>93</v>
      </c>
      <c r="V123" t="e">
        <f t="shared" si="40"/>
        <v>#N/A</v>
      </c>
      <c r="W123" t="e">
        <f t="shared" si="41"/>
        <v>#N/A</v>
      </c>
      <c r="Z123" s="79" t="s">
        <v>2184</v>
      </c>
      <c r="AA123" s="79" t="s">
        <v>2185</v>
      </c>
      <c r="AD123">
        <v>0</v>
      </c>
      <c r="AE123" t="s">
        <v>2184</v>
      </c>
      <c r="AF123" t="s">
        <v>2373</v>
      </c>
      <c r="AG123" t="s">
        <v>2374</v>
      </c>
    </row>
    <row r="124" ht="22.5" spans="1:33">
      <c r="A124" s="8">
        <v>113</v>
      </c>
      <c r="B124" s="9" t="str">
        <f>VLOOKUP(D124:D261,Sheet2!C:D,2,0)</f>
        <v>31014650115742793</v>
      </c>
      <c r="C124" s="16" t="s">
        <v>76</v>
      </c>
      <c r="D124" s="167" t="s">
        <v>318</v>
      </c>
      <c r="E124" s="18" t="s">
        <v>1858</v>
      </c>
      <c r="F124" s="19">
        <v>0</v>
      </c>
      <c r="G124" s="20" t="s">
        <v>184</v>
      </c>
      <c r="H124" s="20" t="s">
        <v>2376</v>
      </c>
      <c r="I124" s="14" t="s">
        <v>2377</v>
      </c>
      <c r="J124" s="60">
        <v>362.84</v>
      </c>
      <c r="K124" s="61">
        <v>0</v>
      </c>
      <c r="L124" s="61"/>
      <c r="M124" s="61"/>
      <c r="N124" s="59">
        <f t="shared" si="38"/>
        <v>362.84</v>
      </c>
      <c r="O124" s="16" t="s">
        <v>76</v>
      </c>
      <c r="P124" s="168" t="s">
        <v>2339</v>
      </c>
      <c r="Q124" s="107" t="s">
        <v>320</v>
      </c>
      <c r="R124" s="108"/>
      <c r="S124" t="e">
        <f>VLOOKUP(D124:D261,Sheet2!C115:E484,3,FALSE)</f>
        <v>#N/A</v>
      </c>
      <c r="T124" t="e">
        <f t="shared" si="39"/>
        <v>#N/A</v>
      </c>
      <c r="U124">
        <v>93</v>
      </c>
      <c r="V124" t="e">
        <f t="shared" si="40"/>
        <v>#N/A</v>
      </c>
      <c r="W124" t="e">
        <f t="shared" si="41"/>
        <v>#N/A</v>
      </c>
      <c r="Z124" s="79" t="s">
        <v>2184</v>
      </c>
      <c r="AA124" s="79" t="s">
        <v>2185</v>
      </c>
      <c r="AD124">
        <v>0</v>
      </c>
      <c r="AE124" t="s">
        <v>2184</v>
      </c>
      <c r="AF124" t="s">
        <v>2373</v>
      </c>
      <c r="AG124" t="s">
        <v>2374</v>
      </c>
    </row>
    <row r="125" ht="22.5" spans="1:33">
      <c r="A125" s="8">
        <v>114</v>
      </c>
      <c r="B125" s="9" t="str">
        <f>VLOOKUP(D125:D262,Sheet2!C:D,2,0)</f>
        <v>31014650115763790</v>
      </c>
      <c r="C125" s="16" t="s">
        <v>363</v>
      </c>
      <c r="D125" s="16" t="s">
        <v>364</v>
      </c>
      <c r="E125" s="18" t="s">
        <v>81</v>
      </c>
      <c r="F125" s="19">
        <v>0</v>
      </c>
      <c r="G125" s="20" t="s">
        <v>356</v>
      </c>
      <c r="H125" s="20" t="s">
        <v>2378</v>
      </c>
      <c r="I125" s="14" t="s">
        <v>2377</v>
      </c>
      <c r="J125" s="60">
        <v>362.85</v>
      </c>
      <c r="K125" s="61">
        <v>362.85</v>
      </c>
      <c r="L125" s="61"/>
      <c r="M125" s="61"/>
      <c r="N125" s="59">
        <f t="shared" si="38"/>
        <v>0</v>
      </c>
      <c r="O125" s="16" t="s">
        <v>363</v>
      </c>
      <c r="P125" s="168" t="s">
        <v>2341</v>
      </c>
      <c r="Q125" s="107" t="s">
        <v>367</v>
      </c>
      <c r="R125" s="108"/>
      <c r="S125" t="e">
        <f>VLOOKUP(D125:D262,Sheet2!C116:E485,3,FALSE)</f>
        <v>#N/A</v>
      </c>
      <c r="T125" t="e">
        <f t="shared" si="39"/>
        <v>#N/A</v>
      </c>
      <c r="U125">
        <v>93</v>
      </c>
      <c r="V125" t="e">
        <f t="shared" si="40"/>
        <v>#N/A</v>
      </c>
      <c r="W125" t="e">
        <f t="shared" si="41"/>
        <v>#N/A</v>
      </c>
      <c r="Z125" s="79" t="s">
        <v>2184</v>
      </c>
      <c r="AA125" s="79" t="s">
        <v>2185</v>
      </c>
      <c r="AD125">
        <v>0</v>
      </c>
      <c r="AE125" t="s">
        <v>2184</v>
      </c>
      <c r="AF125" t="s">
        <v>2373</v>
      </c>
      <c r="AG125" t="s">
        <v>2374</v>
      </c>
    </row>
    <row r="126" ht="22.5" spans="1:33">
      <c r="A126" s="8">
        <v>115</v>
      </c>
      <c r="B126" s="9" t="str">
        <f>VLOOKUP(D126:D263,Sheet2!C:D,2,0)</f>
        <v>31014650115761090</v>
      </c>
      <c r="C126" s="16" t="s">
        <v>82</v>
      </c>
      <c r="D126" s="16" t="s">
        <v>446</v>
      </c>
      <c r="E126" s="18" t="s">
        <v>81</v>
      </c>
      <c r="F126" s="19">
        <v>0</v>
      </c>
      <c r="G126" s="20" t="s">
        <v>356</v>
      </c>
      <c r="H126" s="20" t="s">
        <v>2378</v>
      </c>
      <c r="I126" s="14" t="s">
        <v>2377</v>
      </c>
      <c r="J126" s="60">
        <v>362.84</v>
      </c>
      <c r="K126" s="61">
        <v>0</v>
      </c>
      <c r="L126" s="61"/>
      <c r="M126" s="61"/>
      <c r="N126" s="59">
        <f t="shared" si="38"/>
        <v>362.84</v>
      </c>
      <c r="O126" s="16" t="s">
        <v>82</v>
      </c>
      <c r="P126" s="71" t="s">
        <v>2342</v>
      </c>
      <c r="Q126" s="107" t="s">
        <v>444</v>
      </c>
      <c r="R126" s="108"/>
      <c r="S126" t="e">
        <f>VLOOKUP(D126:D263,Sheet2!C117:E486,3,FALSE)</f>
        <v>#N/A</v>
      </c>
      <c r="T126" t="e">
        <f t="shared" si="39"/>
        <v>#N/A</v>
      </c>
      <c r="U126">
        <v>93</v>
      </c>
      <c r="V126" t="e">
        <f t="shared" si="40"/>
        <v>#N/A</v>
      </c>
      <c r="W126" t="e">
        <f t="shared" si="41"/>
        <v>#N/A</v>
      </c>
      <c r="Z126" s="79" t="s">
        <v>2184</v>
      </c>
      <c r="AA126" s="79" t="s">
        <v>2185</v>
      </c>
      <c r="AD126">
        <v>0</v>
      </c>
      <c r="AE126" t="s">
        <v>2184</v>
      </c>
      <c r="AF126" t="s">
        <v>2373</v>
      </c>
      <c r="AG126" t="s">
        <v>2374</v>
      </c>
    </row>
    <row r="127" ht="22.5" spans="1:33">
      <c r="A127" s="8">
        <v>116</v>
      </c>
      <c r="B127" s="9" t="str">
        <f>VLOOKUP(D127:D264,Sheet2!C:D,2,0)</f>
        <v>31014650163944566</v>
      </c>
      <c r="C127" s="10" t="s">
        <v>1010</v>
      </c>
      <c r="D127" s="10" t="s">
        <v>1011</v>
      </c>
      <c r="E127" s="12" t="s">
        <v>1858</v>
      </c>
      <c r="F127" s="13">
        <v>50000</v>
      </c>
      <c r="G127" s="20" t="s">
        <v>2382</v>
      </c>
      <c r="H127" s="20" t="s">
        <v>2383</v>
      </c>
      <c r="I127" s="20" t="s">
        <v>2381</v>
      </c>
      <c r="J127" s="56">
        <v>561.88</v>
      </c>
      <c r="K127" s="59">
        <v>90.63</v>
      </c>
      <c r="L127" s="59"/>
      <c r="M127" s="59"/>
      <c r="N127" s="59">
        <f t="shared" si="38"/>
        <v>471.25</v>
      </c>
      <c r="O127" s="10" t="s">
        <v>1010</v>
      </c>
      <c r="P127" s="168" t="s">
        <v>2343</v>
      </c>
      <c r="Q127" s="107" t="s">
        <v>1012</v>
      </c>
      <c r="R127" s="108"/>
      <c r="S127" t="str">
        <f>VLOOKUP(D127:D264,Sheet2!C118:E487,3,FALSE)</f>
        <v>4.35</v>
      </c>
      <c r="T127">
        <f t="shared" si="39"/>
        <v>6.04166666666667</v>
      </c>
      <c r="U127">
        <v>93</v>
      </c>
      <c r="V127">
        <f t="shared" si="40"/>
        <v>561.875</v>
      </c>
      <c r="W127">
        <f t="shared" si="41"/>
        <v>561.88</v>
      </c>
      <c r="Z127" s="79" t="s">
        <v>2184</v>
      </c>
      <c r="AA127" s="79" t="s">
        <v>2185</v>
      </c>
      <c r="AD127">
        <v>0</v>
      </c>
      <c r="AE127" t="s">
        <v>2184</v>
      </c>
      <c r="AF127" t="s">
        <v>2373</v>
      </c>
      <c r="AG127" t="s">
        <v>2374</v>
      </c>
    </row>
    <row r="128" ht="22.5" spans="1:33">
      <c r="A128" s="8">
        <v>117</v>
      </c>
      <c r="B128" s="9" t="str">
        <f>VLOOKUP(D128:D265,Sheet2!C:D,2,0)</f>
        <v>31014650167099032</v>
      </c>
      <c r="C128" s="10" t="s">
        <v>1203</v>
      </c>
      <c r="D128" s="10" t="s">
        <v>1204</v>
      </c>
      <c r="E128" s="12" t="s">
        <v>81</v>
      </c>
      <c r="F128" s="13">
        <v>50000</v>
      </c>
      <c r="G128" s="20" t="s">
        <v>1128</v>
      </c>
      <c r="H128" s="20" t="s">
        <v>2384</v>
      </c>
      <c r="I128" s="20" t="s">
        <v>2381</v>
      </c>
      <c r="J128" s="56">
        <v>561.88</v>
      </c>
      <c r="K128" s="59">
        <v>471.25</v>
      </c>
      <c r="L128" s="59">
        <v>90.63</v>
      </c>
      <c r="M128" s="59"/>
      <c r="N128" s="59">
        <f t="shared" si="38"/>
        <v>0</v>
      </c>
      <c r="O128" s="10" t="s">
        <v>1203</v>
      </c>
      <c r="P128" s="168" t="s">
        <v>2344</v>
      </c>
      <c r="Q128" s="107" t="s">
        <v>1205</v>
      </c>
      <c r="R128" s="108"/>
      <c r="S128" t="str">
        <f>VLOOKUP(D128:D265,Sheet2!C119:E488,3,FALSE)</f>
        <v>4.35</v>
      </c>
      <c r="T128">
        <f t="shared" si="39"/>
        <v>6.04166666666667</v>
      </c>
      <c r="U128">
        <v>93</v>
      </c>
      <c r="V128">
        <f t="shared" si="40"/>
        <v>561.875</v>
      </c>
      <c r="W128">
        <f t="shared" si="41"/>
        <v>561.88</v>
      </c>
      <c r="Z128" s="79" t="s">
        <v>2184</v>
      </c>
      <c r="AA128" s="79" t="s">
        <v>2185</v>
      </c>
      <c r="AD128">
        <v>0</v>
      </c>
      <c r="AE128" t="s">
        <v>2184</v>
      </c>
      <c r="AF128" t="s">
        <v>2373</v>
      </c>
      <c r="AG128" t="s">
        <v>2374</v>
      </c>
    </row>
    <row r="129" ht="22.5" spans="1:33">
      <c r="A129" s="8">
        <v>118</v>
      </c>
      <c r="B129" s="9" t="str">
        <f>VLOOKUP(D129:D266,Sheet2!C:D,2,0)</f>
        <v>31014650167099258</v>
      </c>
      <c r="C129" s="10" t="s">
        <v>1156</v>
      </c>
      <c r="D129" s="10" t="s">
        <v>1157</v>
      </c>
      <c r="E129" s="12" t="s">
        <v>81</v>
      </c>
      <c r="F129" s="13">
        <v>50000</v>
      </c>
      <c r="G129" s="20" t="s">
        <v>1128</v>
      </c>
      <c r="H129" s="20" t="s">
        <v>2384</v>
      </c>
      <c r="I129" s="20" t="s">
        <v>2381</v>
      </c>
      <c r="J129" s="56">
        <v>561.88</v>
      </c>
      <c r="K129" s="59">
        <v>471.25</v>
      </c>
      <c r="L129" s="59">
        <v>90.63</v>
      </c>
      <c r="M129" s="59"/>
      <c r="N129" s="59">
        <f t="shared" si="38"/>
        <v>0</v>
      </c>
      <c r="O129" s="10" t="s">
        <v>1156</v>
      </c>
      <c r="P129" s="168" t="s">
        <v>2345</v>
      </c>
      <c r="Q129" s="107" t="s">
        <v>1158</v>
      </c>
      <c r="R129" s="108"/>
      <c r="S129" t="str">
        <f>VLOOKUP(D129:D266,Sheet2!C120:E489,3,FALSE)</f>
        <v>4.35</v>
      </c>
      <c r="T129">
        <f t="shared" si="39"/>
        <v>6.04166666666667</v>
      </c>
      <c r="U129">
        <v>93</v>
      </c>
      <c r="V129">
        <f t="shared" si="40"/>
        <v>561.875</v>
      </c>
      <c r="W129">
        <f t="shared" si="41"/>
        <v>561.88</v>
      </c>
      <c r="Z129" s="79" t="s">
        <v>2184</v>
      </c>
      <c r="AA129" s="79" t="s">
        <v>2185</v>
      </c>
      <c r="AD129">
        <v>0</v>
      </c>
      <c r="AE129" t="s">
        <v>2184</v>
      </c>
      <c r="AF129" t="s">
        <v>2373</v>
      </c>
      <c r="AG129" t="s">
        <v>2374</v>
      </c>
    </row>
    <row r="130" ht="22.5" spans="1:33">
      <c r="A130" s="8">
        <v>119</v>
      </c>
      <c r="B130" s="9" t="str">
        <f>VLOOKUP(D130:D267,Sheet2!C:D,2,0)</f>
        <v>31014650258030020</v>
      </c>
      <c r="C130" s="43" t="s">
        <v>1563</v>
      </c>
      <c r="D130" s="171" t="s">
        <v>1564</v>
      </c>
      <c r="E130" s="45" t="s">
        <v>81</v>
      </c>
      <c r="F130" s="95">
        <v>50000</v>
      </c>
      <c r="G130" s="46" t="s">
        <v>1556</v>
      </c>
      <c r="H130" s="46" t="s">
        <v>2391</v>
      </c>
      <c r="I130" s="20" t="s">
        <v>2381</v>
      </c>
      <c r="J130" s="56">
        <v>561.88</v>
      </c>
      <c r="K130" s="59">
        <v>369.74</v>
      </c>
      <c r="L130" s="59">
        <v>90.63</v>
      </c>
      <c r="M130" s="59"/>
      <c r="N130" s="59">
        <f t="shared" si="38"/>
        <v>101.51</v>
      </c>
      <c r="O130" s="43" t="s">
        <v>1563</v>
      </c>
      <c r="P130" s="172" t="s">
        <v>2347</v>
      </c>
      <c r="Q130" s="117">
        <v>18374568125</v>
      </c>
      <c r="R130" s="108"/>
      <c r="S130" t="str">
        <f>VLOOKUP(D130:D267,Sheet2!C121:E490,3,FALSE)</f>
        <v>4.35</v>
      </c>
      <c r="T130">
        <f t="shared" si="39"/>
        <v>6.04166666666667</v>
      </c>
      <c r="U130">
        <v>93</v>
      </c>
      <c r="V130">
        <f t="shared" si="40"/>
        <v>561.875</v>
      </c>
      <c r="W130">
        <f t="shared" si="41"/>
        <v>561.88</v>
      </c>
      <c r="Z130" s="79" t="s">
        <v>2184</v>
      </c>
      <c r="AA130" s="79" t="s">
        <v>2185</v>
      </c>
      <c r="AD130">
        <v>0</v>
      </c>
      <c r="AE130" t="s">
        <v>2184</v>
      </c>
      <c r="AF130" t="s">
        <v>2373</v>
      </c>
      <c r="AG130" t="s">
        <v>2374</v>
      </c>
    </row>
    <row r="131" ht="22.5" spans="1:33">
      <c r="A131" s="8">
        <v>120</v>
      </c>
      <c r="B131" s="9" t="str">
        <f>VLOOKUP(D131:D268,Sheet2!C:D,2,0)</f>
        <v>31014650258061344</v>
      </c>
      <c r="C131" s="43" t="s">
        <v>1605</v>
      </c>
      <c r="D131" s="171" t="s">
        <v>1606</v>
      </c>
      <c r="E131" s="45" t="s">
        <v>1858</v>
      </c>
      <c r="F131" s="95">
        <v>50000</v>
      </c>
      <c r="G131" s="46" t="s">
        <v>1556</v>
      </c>
      <c r="H131" s="46" t="s">
        <v>2391</v>
      </c>
      <c r="I131" s="20" t="s">
        <v>2381</v>
      </c>
      <c r="J131" s="56">
        <v>561.88</v>
      </c>
      <c r="K131" s="59">
        <v>235.63</v>
      </c>
      <c r="L131" s="59"/>
      <c r="M131" s="59"/>
      <c r="N131" s="59">
        <f t="shared" si="38"/>
        <v>326.25</v>
      </c>
      <c r="O131" s="43" t="s">
        <v>1605</v>
      </c>
      <c r="P131" s="172" t="s">
        <v>2349</v>
      </c>
      <c r="Q131" s="117">
        <v>13787544326</v>
      </c>
      <c r="R131" s="108"/>
      <c r="S131" t="str">
        <f>VLOOKUP(D131:D268,Sheet2!C122:E491,3,FALSE)</f>
        <v>4.35</v>
      </c>
      <c r="T131">
        <f t="shared" si="39"/>
        <v>6.04166666666667</v>
      </c>
      <c r="U131">
        <v>93</v>
      </c>
      <c r="V131">
        <f t="shared" si="40"/>
        <v>561.875</v>
      </c>
      <c r="W131">
        <f t="shared" si="41"/>
        <v>561.88</v>
      </c>
      <c r="Z131" s="79" t="s">
        <v>2184</v>
      </c>
      <c r="AA131" s="79" t="s">
        <v>2185</v>
      </c>
      <c r="AD131">
        <v>0</v>
      </c>
      <c r="AE131" t="s">
        <v>2184</v>
      </c>
      <c r="AF131" t="s">
        <v>2373</v>
      </c>
      <c r="AG131" t="s">
        <v>2374</v>
      </c>
    </row>
    <row r="132" ht="22.5" spans="1:41">
      <c r="A132" s="8">
        <v>121</v>
      </c>
      <c r="B132" s="29" t="str">
        <f>VLOOKUP(D132:D269,Sheet2!C:D,2,0)</f>
        <v>31014650355904841</v>
      </c>
      <c r="C132" s="30" t="s">
        <v>1856</v>
      </c>
      <c r="D132" s="31" t="s">
        <v>1857</v>
      </c>
      <c r="E132" s="81" t="s">
        <v>1858</v>
      </c>
      <c r="F132" s="32">
        <v>50000</v>
      </c>
      <c r="G132" s="33" t="s">
        <v>1850</v>
      </c>
      <c r="H132" s="34" t="s">
        <v>1851</v>
      </c>
      <c r="I132" s="32" t="s">
        <v>2381</v>
      </c>
      <c r="J132" s="124">
        <v>355.56</v>
      </c>
      <c r="K132" s="125"/>
      <c r="L132" s="125"/>
      <c r="M132" s="125"/>
      <c r="N132" s="68">
        <v>0</v>
      </c>
      <c r="O132" s="30" t="s">
        <v>1856</v>
      </c>
      <c r="P132" s="129"/>
      <c r="Q132" s="130"/>
      <c r="R132" s="112"/>
      <c r="S132" s="79" t="str">
        <f>VLOOKUP(D132:D269,Sheet2!C123:E492,3,FALSE)</f>
        <v>4</v>
      </c>
      <c r="T132" s="79">
        <f t="shared" si="39"/>
        <v>5.55555555555556</v>
      </c>
      <c r="U132" s="79">
        <v>93</v>
      </c>
      <c r="V132" s="79">
        <f t="shared" si="40"/>
        <v>516.666666666667</v>
      </c>
      <c r="W132" s="79">
        <f t="shared" si="41"/>
        <v>516.67</v>
      </c>
      <c r="X132" s="79">
        <f t="shared" ref="X132:X135" si="42">I132-G132</f>
        <v>64</v>
      </c>
      <c r="Y132" s="79">
        <f t="shared" ref="Y132:Y135" si="43">T132*X132</f>
        <v>355.555555555556</v>
      </c>
      <c r="Z132" s="79" t="s">
        <v>2184</v>
      </c>
      <c r="AA132" s="79" t="s">
        <v>2185</v>
      </c>
      <c r="AB132" s="79">
        <f t="shared" ref="AB132:AB135" si="44">ROUND(Y132:Y245,2)</f>
        <v>355.56</v>
      </c>
      <c r="AC132" s="79">
        <f t="shared" ref="AC132:AC135" si="45">J132-AB132</f>
        <v>0</v>
      </c>
      <c r="AD132" s="79">
        <f t="shared" ref="AD132:AD135" si="46">U132-X132</f>
        <v>29</v>
      </c>
      <c r="AE132" t="s">
        <v>2427</v>
      </c>
      <c r="AF132" t="s">
        <v>2428</v>
      </c>
      <c r="AG132" t="s">
        <v>2429</v>
      </c>
      <c r="AH132">
        <v>0</v>
      </c>
      <c r="AI132">
        <v>16.67</v>
      </c>
      <c r="AJ132">
        <v>161.11</v>
      </c>
      <c r="AK132">
        <f>AJ132-AH132-AI132</f>
        <v>144.44</v>
      </c>
      <c r="AL132">
        <v>72.22</v>
      </c>
      <c r="AM132">
        <f>AK132-AL132</f>
        <v>72.22</v>
      </c>
      <c r="AN132">
        <v>0</v>
      </c>
      <c r="AO132">
        <f>AM132-AN132</f>
        <v>72.22</v>
      </c>
    </row>
    <row r="133" ht="22.5" spans="1:39">
      <c r="A133" s="8">
        <v>122</v>
      </c>
      <c r="B133" s="29" t="str">
        <f>VLOOKUP(D133:D270,Sheet2!C:D,2,0)</f>
        <v>31014650355911316</v>
      </c>
      <c r="C133" s="30" t="s">
        <v>1860</v>
      </c>
      <c r="D133" s="31" t="s">
        <v>1861</v>
      </c>
      <c r="E133" s="81" t="s">
        <v>1858</v>
      </c>
      <c r="F133" s="32">
        <v>50000</v>
      </c>
      <c r="G133" s="33" t="s">
        <v>1850</v>
      </c>
      <c r="H133" s="34" t="s">
        <v>1851</v>
      </c>
      <c r="I133" s="32" t="s">
        <v>2381</v>
      </c>
      <c r="J133" s="124">
        <v>355.56</v>
      </c>
      <c r="K133" s="125"/>
      <c r="L133" s="125"/>
      <c r="M133" s="125"/>
      <c r="N133" s="68">
        <v>0</v>
      </c>
      <c r="O133" s="30" t="s">
        <v>1860</v>
      </c>
      <c r="P133" s="131"/>
      <c r="Q133" s="130"/>
      <c r="R133" s="112"/>
      <c r="S133" s="79" t="str">
        <f>VLOOKUP(D133:D270,Sheet2!C124:E493,3,FALSE)</f>
        <v>4</v>
      </c>
      <c r="T133" s="79">
        <f t="shared" si="39"/>
        <v>5.55555555555556</v>
      </c>
      <c r="U133" s="79">
        <v>93</v>
      </c>
      <c r="V133" s="79">
        <f t="shared" si="40"/>
        <v>516.666666666667</v>
      </c>
      <c r="W133" s="79">
        <f t="shared" si="41"/>
        <v>516.67</v>
      </c>
      <c r="X133" s="79">
        <f t="shared" si="42"/>
        <v>64</v>
      </c>
      <c r="Y133" s="79">
        <f t="shared" si="43"/>
        <v>355.555555555556</v>
      </c>
      <c r="Z133" s="79" t="s">
        <v>2184</v>
      </c>
      <c r="AA133" s="79" t="s">
        <v>2185</v>
      </c>
      <c r="AB133" s="79">
        <f t="shared" si="44"/>
        <v>355.56</v>
      </c>
      <c r="AC133" s="79">
        <f t="shared" si="45"/>
        <v>0</v>
      </c>
      <c r="AD133" s="79">
        <f t="shared" si="46"/>
        <v>29</v>
      </c>
      <c r="AE133" t="s">
        <v>2427</v>
      </c>
      <c r="AF133" t="s">
        <v>2428</v>
      </c>
      <c r="AG133" t="s">
        <v>2429</v>
      </c>
      <c r="AH133">
        <v>94.44</v>
      </c>
      <c r="AI133">
        <v>27.78</v>
      </c>
      <c r="AJ133">
        <v>161.11</v>
      </c>
      <c r="AK133">
        <f>AJ133-AH133-AI133</f>
        <v>38.89</v>
      </c>
      <c r="AL133">
        <f>AK133</f>
        <v>38.89</v>
      </c>
      <c r="AM133">
        <f>AK133-AL133</f>
        <v>0</v>
      </c>
    </row>
    <row r="134" ht="22.5" spans="1:39">
      <c r="A134" s="8">
        <v>123</v>
      </c>
      <c r="B134" s="29" t="str">
        <f>VLOOKUP(D134:D271,Sheet2!C:D,2,0)</f>
        <v>31014650356679438</v>
      </c>
      <c r="C134" s="30" t="s">
        <v>2095</v>
      </c>
      <c r="D134" s="31" t="s">
        <v>2096</v>
      </c>
      <c r="E134" s="81" t="s">
        <v>81</v>
      </c>
      <c r="F134" s="32">
        <v>50000</v>
      </c>
      <c r="G134" s="33" t="s">
        <v>2057</v>
      </c>
      <c r="H134" s="34" t="s">
        <v>2058</v>
      </c>
      <c r="I134" s="32" t="s">
        <v>2381</v>
      </c>
      <c r="J134" s="124">
        <v>338.89</v>
      </c>
      <c r="K134" s="125"/>
      <c r="L134" s="125"/>
      <c r="M134" s="125"/>
      <c r="N134" s="68">
        <v>0</v>
      </c>
      <c r="O134" s="30" t="s">
        <v>2095</v>
      </c>
      <c r="P134" s="131"/>
      <c r="Q134" s="31" t="s">
        <v>2097</v>
      </c>
      <c r="R134" s="112"/>
      <c r="S134" s="79" t="str">
        <f>VLOOKUP(D134:D271,Sheet2!C125:E494,3,FALSE)</f>
        <v>4</v>
      </c>
      <c r="T134" s="79">
        <f t="shared" si="39"/>
        <v>5.55555555555556</v>
      </c>
      <c r="U134" s="79">
        <v>93</v>
      </c>
      <c r="V134" s="79">
        <f t="shared" si="40"/>
        <v>516.666666666667</v>
      </c>
      <c r="W134" s="79">
        <f t="shared" si="41"/>
        <v>516.67</v>
      </c>
      <c r="X134" s="79">
        <f t="shared" si="42"/>
        <v>61</v>
      </c>
      <c r="Y134" s="79">
        <f t="shared" si="43"/>
        <v>338.888888888889</v>
      </c>
      <c r="Z134" s="79" t="s">
        <v>2184</v>
      </c>
      <c r="AA134" s="79" t="s">
        <v>2185</v>
      </c>
      <c r="AB134" s="79">
        <f t="shared" si="44"/>
        <v>338.89</v>
      </c>
      <c r="AC134" s="79">
        <f t="shared" si="45"/>
        <v>0</v>
      </c>
      <c r="AD134" s="79">
        <f t="shared" si="46"/>
        <v>32</v>
      </c>
      <c r="AE134" t="s">
        <v>2395</v>
      </c>
      <c r="AF134" t="s">
        <v>2396</v>
      </c>
      <c r="AG134" t="s">
        <v>2397</v>
      </c>
      <c r="AH134">
        <v>94.44</v>
      </c>
      <c r="AI134">
        <v>27.78</v>
      </c>
      <c r="AJ134">
        <v>177.78</v>
      </c>
      <c r="AK134">
        <f>AJ134-AH134-AI134</f>
        <v>55.56</v>
      </c>
      <c r="AL134">
        <f>AK134</f>
        <v>55.56</v>
      </c>
      <c r="AM134">
        <f>AK134-AL134</f>
        <v>0</v>
      </c>
    </row>
    <row r="135" ht="22.5" spans="1:39">
      <c r="A135" s="8">
        <v>124</v>
      </c>
      <c r="B135" s="29" t="str">
        <f>VLOOKUP(D135:D272,Sheet2!C:D,2,0)</f>
        <v>31014650356804405</v>
      </c>
      <c r="C135" s="30" t="s">
        <v>1848</v>
      </c>
      <c r="D135" s="31" t="s">
        <v>2092</v>
      </c>
      <c r="E135" s="81" t="s">
        <v>81</v>
      </c>
      <c r="F135" s="32">
        <v>50000</v>
      </c>
      <c r="G135" s="33" t="s">
        <v>2057</v>
      </c>
      <c r="H135" s="34" t="s">
        <v>2058</v>
      </c>
      <c r="I135" s="32" t="s">
        <v>2381</v>
      </c>
      <c r="J135" s="124">
        <v>338.89</v>
      </c>
      <c r="K135" s="125"/>
      <c r="L135" s="125"/>
      <c r="M135" s="125"/>
      <c r="N135" s="68">
        <v>0</v>
      </c>
      <c r="O135" s="30" t="s">
        <v>1848</v>
      </c>
      <c r="P135" s="131"/>
      <c r="Q135" s="31" t="s">
        <v>126</v>
      </c>
      <c r="R135" s="112"/>
      <c r="S135" s="79" t="str">
        <f>VLOOKUP(D135:D272,Sheet2!C126:E495,3,FALSE)</f>
        <v>4</v>
      </c>
      <c r="T135" s="79">
        <f t="shared" si="39"/>
        <v>5.55555555555556</v>
      </c>
      <c r="U135" s="79">
        <v>93</v>
      </c>
      <c r="V135" s="79">
        <f t="shared" si="40"/>
        <v>516.666666666667</v>
      </c>
      <c r="W135" s="79">
        <f t="shared" si="41"/>
        <v>516.67</v>
      </c>
      <c r="X135" s="79">
        <f t="shared" si="42"/>
        <v>61</v>
      </c>
      <c r="Y135" s="79">
        <f t="shared" si="43"/>
        <v>338.888888888889</v>
      </c>
      <c r="Z135" s="79" t="s">
        <v>2184</v>
      </c>
      <c r="AA135" s="79" t="s">
        <v>2185</v>
      </c>
      <c r="AB135" s="79">
        <f t="shared" si="44"/>
        <v>338.89</v>
      </c>
      <c r="AC135" s="79">
        <f t="shared" si="45"/>
        <v>0</v>
      </c>
      <c r="AD135" s="79">
        <f t="shared" si="46"/>
        <v>32</v>
      </c>
      <c r="AE135" t="s">
        <v>2395</v>
      </c>
      <c r="AF135" t="s">
        <v>2396</v>
      </c>
      <c r="AG135" t="s">
        <v>2397</v>
      </c>
      <c r="AH135">
        <v>94.44</v>
      </c>
      <c r="AI135">
        <v>27.78</v>
      </c>
      <c r="AJ135">
        <v>177.78</v>
      </c>
      <c r="AK135">
        <f>AJ135-AH135-AI135</f>
        <v>55.56</v>
      </c>
      <c r="AL135">
        <f>AK135</f>
        <v>55.56</v>
      </c>
      <c r="AM135">
        <f>AK135-AL135</f>
        <v>0</v>
      </c>
    </row>
    <row r="136" spans="1:30">
      <c r="A136" s="8"/>
      <c r="B136" s="29"/>
      <c r="C136" s="30"/>
      <c r="D136" s="31"/>
      <c r="E136" s="31"/>
      <c r="F136" s="32"/>
      <c r="G136" s="33"/>
      <c r="H136" s="34"/>
      <c r="I136" s="32"/>
      <c r="J136" s="124">
        <f>SUM(J122:J135)</f>
        <v>6012.51</v>
      </c>
      <c r="K136" s="125"/>
      <c r="L136" s="125"/>
      <c r="M136" s="125"/>
      <c r="N136" s="68"/>
      <c r="O136" s="30"/>
      <c r="P136" s="131"/>
      <c r="Q136" s="31"/>
      <c r="R136" s="112"/>
      <c r="S136" s="79"/>
      <c r="T136" s="79"/>
      <c r="U136" s="79"/>
      <c r="V136" s="79"/>
      <c r="W136" s="79"/>
      <c r="X136" s="79"/>
      <c r="Y136" s="79"/>
      <c r="Z136" s="79"/>
      <c r="AA136" s="79"/>
      <c r="AB136" s="79"/>
      <c r="AC136" s="79"/>
      <c r="AD136" s="79"/>
    </row>
    <row r="137" ht="22.5" spans="1:33">
      <c r="A137" s="8">
        <v>125</v>
      </c>
      <c r="B137" s="9" t="str">
        <f>VLOOKUP(D137:D273,Sheet2!C:D,2,0)</f>
        <v>31014650115663297</v>
      </c>
      <c r="C137" s="16" t="s">
        <v>245</v>
      </c>
      <c r="D137" s="167" t="s">
        <v>246</v>
      </c>
      <c r="E137" s="18" t="s">
        <v>593</v>
      </c>
      <c r="F137" s="19">
        <v>0</v>
      </c>
      <c r="G137" s="20" t="s">
        <v>184</v>
      </c>
      <c r="H137" s="20" t="s">
        <v>2376</v>
      </c>
      <c r="I137" s="14" t="s">
        <v>2377</v>
      </c>
      <c r="J137" s="60">
        <v>362.84</v>
      </c>
      <c r="K137" s="61">
        <v>0</v>
      </c>
      <c r="L137" s="61"/>
      <c r="M137" s="61"/>
      <c r="N137" s="59">
        <f t="shared" ref="N137:N146" si="47">J137-K137-L137-M137</f>
        <v>362.84</v>
      </c>
      <c r="O137" s="16" t="s">
        <v>245</v>
      </c>
      <c r="P137" s="71" t="s">
        <v>2354</v>
      </c>
      <c r="Q137" s="113" t="s">
        <v>249</v>
      </c>
      <c r="R137" s="108" t="s">
        <v>2355</v>
      </c>
      <c r="S137" t="e">
        <f>VLOOKUP(D137:D273,Sheet2!C127:E496,3,FALSE)</f>
        <v>#N/A</v>
      </c>
      <c r="T137" t="e">
        <f t="shared" ref="T137:T148" si="48">F137*S137/100/12/30</f>
        <v>#N/A</v>
      </c>
      <c r="U137">
        <v>93</v>
      </c>
      <c r="V137" t="e">
        <f t="shared" ref="V137:V148" si="49">T137*U137</f>
        <v>#N/A</v>
      </c>
      <c r="W137" t="e">
        <f t="shared" ref="W137:W148" si="50">ROUND(V137:V273,2)</f>
        <v>#N/A</v>
      </c>
      <c r="Z137" s="79" t="s">
        <v>2184</v>
      </c>
      <c r="AA137" s="79" t="s">
        <v>2185</v>
      </c>
      <c r="AD137">
        <v>0</v>
      </c>
      <c r="AE137" t="s">
        <v>2184</v>
      </c>
      <c r="AF137" t="s">
        <v>2373</v>
      </c>
      <c r="AG137" t="s">
        <v>2374</v>
      </c>
    </row>
    <row r="138" ht="22.5" spans="1:33">
      <c r="A138" s="8">
        <v>126</v>
      </c>
      <c r="B138" s="9" t="str">
        <f>VLOOKUP(D138:D274,Sheet2!C:D,2,0)</f>
        <v>31014650115742465</v>
      </c>
      <c r="C138" s="16" t="s">
        <v>290</v>
      </c>
      <c r="D138" s="167" t="s">
        <v>291</v>
      </c>
      <c r="E138" s="18" t="s">
        <v>593</v>
      </c>
      <c r="F138" s="19">
        <v>0</v>
      </c>
      <c r="G138" s="20" t="s">
        <v>184</v>
      </c>
      <c r="H138" s="20" t="s">
        <v>2376</v>
      </c>
      <c r="I138" s="14" t="s">
        <v>2377</v>
      </c>
      <c r="J138" s="60">
        <v>362.84</v>
      </c>
      <c r="K138" s="61">
        <v>362.84</v>
      </c>
      <c r="L138" s="61"/>
      <c r="M138" s="61"/>
      <c r="N138" s="59">
        <f t="shared" si="47"/>
        <v>0</v>
      </c>
      <c r="O138" s="16" t="s">
        <v>290</v>
      </c>
      <c r="P138" s="168" t="s">
        <v>2357</v>
      </c>
      <c r="Q138" s="113" t="s">
        <v>294</v>
      </c>
      <c r="R138" s="108"/>
      <c r="S138" t="e">
        <f>VLOOKUP(D138:D274,Sheet2!C128:E497,3,FALSE)</f>
        <v>#N/A</v>
      </c>
      <c r="T138" t="e">
        <f t="shared" si="48"/>
        <v>#N/A</v>
      </c>
      <c r="U138">
        <v>93</v>
      </c>
      <c r="V138" t="e">
        <f t="shared" si="49"/>
        <v>#N/A</v>
      </c>
      <c r="W138" t="e">
        <f t="shared" si="50"/>
        <v>#N/A</v>
      </c>
      <c r="Z138" s="79" t="s">
        <v>2184</v>
      </c>
      <c r="AA138" s="79" t="s">
        <v>2185</v>
      </c>
      <c r="AD138">
        <v>0</v>
      </c>
      <c r="AE138" t="s">
        <v>2184</v>
      </c>
      <c r="AF138" t="s">
        <v>2373</v>
      </c>
      <c r="AG138" t="s">
        <v>2374</v>
      </c>
    </row>
    <row r="139" ht="22.5" spans="1:33">
      <c r="A139" s="8">
        <v>127</v>
      </c>
      <c r="B139" s="9" t="str">
        <f>VLOOKUP(D139:D275,Sheet2!C:D,2,0)</f>
        <v>31014650115665126</v>
      </c>
      <c r="C139" s="16" t="s">
        <v>88</v>
      </c>
      <c r="D139" s="167" t="s">
        <v>240</v>
      </c>
      <c r="E139" s="18" t="s">
        <v>593</v>
      </c>
      <c r="F139" s="19">
        <v>0</v>
      </c>
      <c r="G139" s="20" t="s">
        <v>184</v>
      </c>
      <c r="H139" s="20" t="s">
        <v>2376</v>
      </c>
      <c r="I139" s="14" t="s">
        <v>2377</v>
      </c>
      <c r="J139" s="60">
        <v>362.84</v>
      </c>
      <c r="K139" s="61">
        <v>0</v>
      </c>
      <c r="L139" s="61"/>
      <c r="M139" s="61"/>
      <c r="N139" s="59">
        <f t="shared" si="47"/>
        <v>362.84</v>
      </c>
      <c r="O139" s="16" t="s">
        <v>88</v>
      </c>
      <c r="P139" s="168" t="s">
        <v>2358</v>
      </c>
      <c r="Q139" s="113" t="s">
        <v>243</v>
      </c>
      <c r="R139" s="108"/>
      <c r="S139" t="e">
        <f>VLOOKUP(D139:D275,Sheet2!C129:E498,3,FALSE)</f>
        <v>#N/A</v>
      </c>
      <c r="T139" t="e">
        <f t="shared" si="48"/>
        <v>#N/A</v>
      </c>
      <c r="U139">
        <v>93</v>
      </c>
      <c r="V139" t="e">
        <f t="shared" si="49"/>
        <v>#N/A</v>
      </c>
      <c r="W139" t="e">
        <f t="shared" si="50"/>
        <v>#N/A</v>
      </c>
      <c r="Z139" s="79" t="s">
        <v>2184</v>
      </c>
      <c r="AA139" s="79" t="s">
        <v>2185</v>
      </c>
      <c r="AD139">
        <v>0</v>
      </c>
      <c r="AE139" t="s">
        <v>2184</v>
      </c>
      <c r="AF139" t="s">
        <v>2373</v>
      </c>
      <c r="AG139" t="s">
        <v>2374</v>
      </c>
    </row>
    <row r="140" ht="22.5" spans="1:33">
      <c r="A140" s="8">
        <v>128</v>
      </c>
      <c r="B140" s="9" t="str">
        <f>VLOOKUP(D140:D276,Sheet2!C:D,2,0)</f>
        <v>31014650115676024</v>
      </c>
      <c r="C140" s="16" t="s">
        <v>257</v>
      </c>
      <c r="D140" s="16" t="s">
        <v>258</v>
      </c>
      <c r="E140" s="18" t="s">
        <v>593</v>
      </c>
      <c r="F140" s="19">
        <v>0</v>
      </c>
      <c r="G140" s="20" t="s">
        <v>184</v>
      </c>
      <c r="H140" s="20" t="s">
        <v>2376</v>
      </c>
      <c r="I140" s="14" t="s">
        <v>2377</v>
      </c>
      <c r="J140" s="60">
        <v>362.84</v>
      </c>
      <c r="K140" s="61">
        <v>0</v>
      </c>
      <c r="L140" s="61"/>
      <c r="M140" s="61"/>
      <c r="N140" s="59">
        <f t="shared" si="47"/>
        <v>362.84</v>
      </c>
      <c r="O140" s="16" t="s">
        <v>257</v>
      </c>
      <c r="P140" s="71" t="s">
        <v>2360</v>
      </c>
      <c r="Q140" s="113" t="s">
        <v>261</v>
      </c>
      <c r="R140" s="108"/>
      <c r="S140" t="e">
        <f>VLOOKUP(D140:D276,Sheet2!C130:E499,3,FALSE)</f>
        <v>#N/A</v>
      </c>
      <c r="T140" t="e">
        <f t="shared" si="48"/>
        <v>#N/A</v>
      </c>
      <c r="U140">
        <v>93</v>
      </c>
      <c r="V140" t="e">
        <f t="shared" si="49"/>
        <v>#N/A</v>
      </c>
      <c r="W140" t="e">
        <f t="shared" si="50"/>
        <v>#N/A</v>
      </c>
      <c r="Z140" s="79" t="s">
        <v>2184</v>
      </c>
      <c r="AA140" s="79" t="s">
        <v>2185</v>
      </c>
      <c r="AD140">
        <v>0</v>
      </c>
      <c r="AE140" t="s">
        <v>2184</v>
      </c>
      <c r="AF140" t="s">
        <v>2373</v>
      </c>
      <c r="AG140" t="s">
        <v>2374</v>
      </c>
    </row>
    <row r="141" ht="22.5" spans="1:33">
      <c r="A141" s="8">
        <v>129</v>
      </c>
      <c r="B141" s="9" t="str">
        <f>VLOOKUP(D141:D277,Sheet2!C:D,2,0)</f>
        <v>31014650123016205</v>
      </c>
      <c r="C141" s="16" t="s">
        <v>84</v>
      </c>
      <c r="D141" s="167" t="s">
        <v>590</v>
      </c>
      <c r="E141" s="18" t="s">
        <v>593</v>
      </c>
      <c r="F141" s="19">
        <v>50000</v>
      </c>
      <c r="G141" s="20" t="s">
        <v>2442</v>
      </c>
      <c r="H141" s="20" t="s">
        <v>2443</v>
      </c>
      <c r="I141" s="20" t="s">
        <v>2381</v>
      </c>
      <c r="J141" s="56">
        <v>613.54</v>
      </c>
      <c r="K141" s="59">
        <v>521.18</v>
      </c>
      <c r="L141" s="59">
        <v>92.36</v>
      </c>
      <c r="M141" s="59"/>
      <c r="N141" s="59">
        <f t="shared" si="47"/>
        <v>0</v>
      </c>
      <c r="O141" s="16" t="s">
        <v>84</v>
      </c>
      <c r="P141" s="168" t="s">
        <v>2361</v>
      </c>
      <c r="Q141" s="113" t="s">
        <v>595</v>
      </c>
      <c r="R141" s="108"/>
      <c r="S141">
        <v>4.75</v>
      </c>
      <c r="T141">
        <f t="shared" si="48"/>
        <v>6.59722222222222</v>
      </c>
      <c r="U141">
        <v>93</v>
      </c>
      <c r="V141">
        <f t="shared" si="49"/>
        <v>613.541666666667</v>
      </c>
      <c r="W141">
        <f t="shared" si="50"/>
        <v>613.54</v>
      </c>
      <c r="Z141" s="79" t="s">
        <v>2184</v>
      </c>
      <c r="AA141" s="79" t="s">
        <v>2185</v>
      </c>
      <c r="AD141">
        <v>0</v>
      </c>
      <c r="AE141" t="s">
        <v>2184</v>
      </c>
      <c r="AF141" t="s">
        <v>2373</v>
      </c>
      <c r="AG141" t="s">
        <v>2374</v>
      </c>
    </row>
    <row r="142" ht="22.5" spans="1:33">
      <c r="A142" s="8">
        <v>130</v>
      </c>
      <c r="B142" s="9" t="str">
        <f>VLOOKUP(D142:D278,Sheet2!C:D,2,0)</f>
        <v>31014650164020462</v>
      </c>
      <c r="C142" s="16" t="s">
        <v>974</v>
      </c>
      <c r="D142" s="16" t="s">
        <v>975</v>
      </c>
      <c r="E142" s="18" t="s">
        <v>2444</v>
      </c>
      <c r="F142" s="19">
        <v>50000</v>
      </c>
      <c r="G142" s="20" t="s">
        <v>2382</v>
      </c>
      <c r="H142" s="20" t="s">
        <v>2383</v>
      </c>
      <c r="I142" s="20" t="s">
        <v>2381</v>
      </c>
      <c r="J142" s="56">
        <v>561.88</v>
      </c>
      <c r="K142" s="59">
        <v>90.63</v>
      </c>
      <c r="L142" s="59"/>
      <c r="M142" s="59"/>
      <c r="N142" s="59">
        <f t="shared" si="47"/>
        <v>471.25</v>
      </c>
      <c r="O142" s="16" t="s">
        <v>974</v>
      </c>
      <c r="P142" s="168" t="s">
        <v>2363</v>
      </c>
      <c r="Q142" s="113" t="s">
        <v>978</v>
      </c>
      <c r="R142" s="108"/>
      <c r="S142" t="str">
        <f>VLOOKUP(D142:D278,Sheet2!C132:E501,3,FALSE)</f>
        <v>4.35</v>
      </c>
      <c r="T142">
        <f t="shared" si="48"/>
        <v>6.04166666666667</v>
      </c>
      <c r="U142">
        <v>93</v>
      </c>
      <c r="V142">
        <f t="shared" si="49"/>
        <v>561.875</v>
      </c>
      <c r="W142">
        <f t="shared" si="50"/>
        <v>561.88</v>
      </c>
      <c r="Z142" s="79" t="s">
        <v>2184</v>
      </c>
      <c r="AA142" s="79" t="s">
        <v>2185</v>
      </c>
      <c r="AD142">
        <v>0</v>
      </c>
      <c r="AE142" t="s">
        <v>2184</v>
      </c>
      <c r="AF142" t="s">
        <v>2373</v>
      </c>
      <c r="AG142" t="s">
        <v>2374</v>
      </c>
    </row>
    <row r="143" ht="22.5" spans="1:33">
      <c r="A143" s="8">
        <v>131</v>
      </c>
      <c r="B143" s="9" t="str">
        <f>VLOOKUP(D143:D279,Sheet2!C:D,2,0)</f>
        <v>31014650167171442</v>
      </c>
      <c r="C143" s="16" t="s">
        <v>1140</v>
      </c>
      <c r="D143" s="16" t="s">
        <v>1141</v>
      </c>
      <c r="E143" s="18" t="s">
        <v>593</v>
      </c>
      <c r="F143" s="19">
        <v>50000</v>
      </c>
      <c r="G143" s="20" t="s">
        <v>1128</v>
      </c>
      <c r="H143" s="20" t="s">
        <v>2384</v>
      </c>
      <c r="I143" s="20" t="s">
        <v>2381</v>
      </c>
      <c r="J143" s="56">
        <v>561.88</v>
      </c>
      <c r="K143" s="59">
        <v>477.29</v>
      </c>
      <c r="L143" s="59"/>
      <c r="M143" s="59"/>
      <c r="N143" s="59">
        <f t="shared" si="47"/>
        <v>84.59</v>
      </c>
      <c r="O143" s="16" t="s">
        <v>1140</v>
      </c>
      <c r="P143" s="168" t="s">
        <v>2365</v>
      </c>
      <c r="Q143" s="113" t="s">
        <v>1144</v>
      </c>
      <c r="R143" s="108"/>
      <c r="S143" t="str">
        <f>VLOOKUP(D143:D279,Sheet2!C133:E502,3,FALSE)</f>
        <v>4.35</v>
      </c>
      <c r="T143">
        <f t="shared" si="48"/>
        <v>6.04166666666667</v>
      </c>
      <c r="U143">
        <v>93</v>
      </c>
      <c r="V143">
        <f t="shared" si="49"/>
        <v>561.875</v>
      </c>
      <c r="W143">
        <f t="shared" si="50"/>
        <v>561.88</v>
      </c>
      <c r="Z143" s="79" t="s">
        <v>2184</v>
      </c>
      <c r="AA143" s="79" t="s">
        <v>2185</v>
      </c>
      <c r="AD143">
        <v>0</v>
      </c>
      <c r="AE143" t="s">
        <v>2184</v>
      </c>
      <c r="AF143" t="s">
        <v>2373</v>
      </c>
      <c r="AG143" t="s">
        <v>2374</v>
      </c>
    </row>
    <row r="144" ht="22.5" spans="1:33">
      <c r="A144" s="8">
        <v>132</v>
      </c>
      <c r="B144" s="9" t="str">
        <f>VLOOKUP(D144:D280,Sheet2!C:D,2,0)</f>
        <v>31014650167197530</v>
      </c>
      <c r="C144" s="16" t="s">
        <v>1178</v>
      </c>
      <c r="D144" s="16" t="s">
        <v>1179</v>
      </c>
      <c r="E144" s="18" t="s">
        <v>593</v>
      </c>
      <c r="F144" s="19">
        <v>50000</v>
      </c>
      <c r="G144" s="20" t="s">
        <v>1128</v>
      </c>
      <c r="H144" s="20" t="s">
        <v>2384</v>
      </c>
      <c r="I144" s="20" t="s">
        <v>2381</v>
      </c>
      <c r="J144" s="56">
        <v>561.88</v>
      </c>
      <c r="K144" s="59">
        <v>90.64</v>
      </c>
      <c r="L144" s="59">
        <v>459.17</v>
      </c>
      <c r="M144" s="59"/>
      <c r="N144" s="59">
        <f t="shared" si="47"/>
        <v>12.07</v>
      </c>
      <c r="O144" s="16" t="s">
        <v>1178</v>
      </c>
      <c r="P144" s="71" t="s">
        <v>2366</v>
      </c>
      <c r="Q144" s="113" t="s">
        <v>1180</v>
      </c>
      <c r="R144" s="108"/>
      <c r="S144" t="str">
        <f>VLOOKUP(D144:D280,Sheet2!C134:E503,3,FALSE)</f>
        <v>4.35</v>
      </c>
      <c r="T144">
        <f t="shared" si="48"/>
        <v>6.04166666666667</v>
      </c>
      <c r="U144">
        <v>93</v>
      </c>
      <c r="V144">
        <f t="shared" si="49"/>
        <v>561.875</v>
      </c>
      <c r="W144">
        <f t="shared" si="50"/>
        <v>561.88</v>
      </c>
      <c r="Z144" s="79" t="s">
        <v>2184</v>
      </c>
      <c r="AA144" s="79" t="s">
        <v>2185</v>
      </c>
      <c r="AD144">
        <v>0</v>
      </c>
      <c r="AE144" t="s">
        <v>2184</v>
      </c>
      <c r="AF144" t="s">
        <v>2373</v>
      </c>
      <c r="AG144" t="s">
        <v>2374</v>
      </c>
    </row>
    <row r="145" ht="22.5" spans="1:33">
      <c r="A145" s="8">
        <v>133</v>
      </c>
      <c r="B145" s="9" t="str">
        <f>VLOOKUP(D145:D281,Sheet2!C:D,2,0)</f>
        <v>31014650258152856</v>
      </c>
      <c r="C145" s="43" t="s">
        <v>1584</v>
      </c>
      <c r="D145" s="43" t="s">
        <v>1585</v>
      </c>
      <c r="E145" s="45" t="s">
        <v>593</v>
      </c>
      <c r="F145" s="95">
        <v>50000</v>
      </c>
      <c r="G145" s="46" t="s">
        <v>1556</v>
      </c>
      <c r="H145" s="46" t="s">
        <v>2391</v>
      </c>
      <c r="I145" s="20" t="s">
        <v>2381</v>
      </c>
      <c r="J145" s="56">
        <v>561.88</v>
      </c>
      <c r="K145" s="59">
        <v>271.88</v>
      </c>
      <c r="L145" s="59"/>
      <c r="M145" s="59"/>
      <c r="N145" s="59">
        <f t="shared" si="47"/>
        <v>290</v>
      </c>
      <c r="O145" s="43" t="s">
        <v>1584</v>
      </c>
      <c r="P145" s="173" t="s">
        <v>2368</v>
      </c>
      <c r="Q145" s="115">
        <v>18620948015</v>
      </c>
      <c r="R145" s="108"/>
      <c r="S145" t="str">
        <f>VLOOKUP(D145:D281,Sheet2!C135:E504,3,FALSE)</f>
        <v>4.35</v>
      </c>
      <c r="T145">
        <f t="shared" si="48"/>
        <v>6.04166666666667</v>
      </c>
      <c r="U145">
        <v>93</v>
      </c>
      <c r="V145">
        <f t="shared" si="49"/>
        <v>561.875</v>
      </c>
      <c r="W145">
        <f t="shared" si="50"/>
        <v>561.88</v>
      </c>
      <c r="Z145" s="79" t="s">
        <v>2184</v>
      </c>
      <c r="AA145" s="79" t="s">
        <v>2185</v>
      </c>
      <c r="AD145">
        <v>0</v>
      </c>
      <c r="AE145" t="s">
        <v>2184</v>
      </c>
      <c r="AF145" t="s">
        <v>2373</v>
      </c>
      <c r="AG145" t="s">
        <v>2374</v>
      </c>
    </row>
    <row r="146" ht="22.5" spans="1:33">
      <c r="A146" s="8">
        <v>134</v>
      </c>
      <c r="B146" s="9" t="str">
        <f>VLOOKUP(D146:D282,Sheet2!C:D,2,0)</f>
        <v>31014650311299278</v>
      </c>
      <c r="C146" s="16" t="s">
        <v>86</v>
      </c>
      <c r="D146" s="167" t="s">
        <v>1739</v>
      </c>
      <c r="E146" s="18" t="s">
        <v>593</v>
      </c>
      <c r="F146" s="19">
        <v>50000</v>
      </c>
      <c r="G146" s="20" t="s">
        <v>2445</v>
      </c>
      <c r="H146" s="20" t="s">
        <v>2446</v>
      </c>
      <c r="I146" s="20" t="s">
        <v>2381</v>
      </c>
      <c r="J146" s="126">
        <v>536.04</v>
      </c>
      <c r="K146" s="127">
        <v>51.88</v>
      </c>
      <c r="L146" s="127"/>
      <c r="M146" s="127"/>
      <c r="N146" s="59">
        <f t="shared" si="47"/>
        <v>484.16</v>
      </c>
      <c r="O146" s="16" t="s">
        <v>86</v>
      </c>
      <c r="P146" s="169" t="s">
        <v>2369</v>
      </c>
      <c r="Q146" s="113">
        <v>15906486786</v>
      </c>
      <c r="R146" s="108"/>
      <c r="S146" t="str">
        <f>VLOOKUP(D146:D282,Sheet2!C136:E505,3,FALSE)</f>
        <v>4.15</v>
      </c>
      <c r="T146">
        <f t="shared" si="48"/>
        <v>5.76388888888889</v>
      </c>
      <c r="U146">
        <v>93</v>
      </c>
      <c r="V146">
        <f t="shared" si="49"/>
        <v>536.041666666667</v>
      </c>
      <c r="W146">
        <f t="shared" si="50"/>
        <v>536.04</v>
      </c>
      <c r="Z146" s="79" t="s">
        <v>2184</v>
      </c>
      <c r="AA146" s="79" t="s">
        <v>2185</v>
      </c>
      <c r="AD146">
        <v>0</v>
      </c>
      <c r="AE146" t="s">
        <v>2184</v>
      </c>
      <c r="AF146" t="s">
        <v>2373</v>
      </c>
      <c r="AG146" t="s">
        <v>2374</v>
      </c>
    </row>
    <row r="147" ht="22.5" spans="1:39">
      <c r="A147" s="8">
        <v>135</v>
      </c>
      <c r="B147" s="29" t="str">
        <f>VLOOKUP(D147:D283,Sheet2!C:D,2,0)</f>
        <v>31014650356007318</v>
      </c>
      <c r="C147" s="30" t="s">
        <v>1866</v>
      </c>
      <c r="D147" s="31" t="s">
        <v>1867</v>
      </c>
      <c r="E147" s="81" t="s">
        <v>2447</v>
      </c>
      <c r="F147" s="32">
        <v>50000</v>
      </c>
      <c r="G147" s="33" t="s">
        <v>1850</v>
      </c>
      <c r="H147" s="34" t="s">
        <v>1851</v>
      </c>
      <c r="I147" s="32" t="s">
        <v>2381</v>
      </c>
      <c r="J147" s="96">
        <v>355.56</v>
      </c>
      <c r="K147" s="97"/>
      <c r="L147" s="97"/>
      <c r="M147" s="97"/>
      <c r="N147" s="68">
        <v>0</v>
      </c>
      <c r="O147" s="30" t="s">
        <v>1866</v>
      </c>
      <c r="P147" s="80"/>
      <c r="Q147" s="31" t="s">
        <v>126</v>
      </c>
      <c r="R147" s="112"/>
      <c r="S147" s="79" t="str">
        <f>VLOOKUP(D147:D283,Sheet2!C137:E506,3,FALSE)</f>
        <v>4</v>
      </c>
      <c r="T147" s="79">
        <f t="shared" si="48"/>
        <v>5.55555555555556</v>
      </c>
      <c r="U147" s="79">
        <v>93</v>
      </c>
      <c r="V147" s="79">
        <f t="shared" si="49"/>
        <v>516.666666666667</v>
      </c>
      <c r="W147" s="79">
        <f t="shared" si="50"/>
        <v>516.67</v>
      </c>
      <c r="X147" s="79">
        <f>I147-G147</f>
        <v>64</v>
      </c>
      <c r="Y147" s="79">
        <f>T147*X147</f>
        <v>355.555555555556</v>
      </c>
      <c r="Z147" s="79" t="s">
        <v>2184</v>
      </c>
      <c r="AA147" s="79" t="s">
        <v>2185</v>
      </c>
      <c r="AB147" s="79">
        <f>ROUND(Y147:Y259,2)</f>
        <v>355.56</v>
      </c>
      <c r="AC147" s="79">
        <f>J147-AB147</f>
        <v>0</v>
      </c>
      <c r="AD147" s="79">
        <f>U147-X147</f>
        <v>29</v>
      </c>
      <c r="AE147" t="s">
        <v>2427</v>
      </c>
      <c r="AF147" t="s">
        <v>2428</v>
      </c>
      <c r="AG147" t="s">
        <v>2429</v>
      </c>
      <c r="AH147">
        <v>94.44</v>
      </c>
      <c r="AI147">
        <v>27.78</v>
      </c>
      <c r="AJ147">
        <v>161.11</v>
      </c>
      <c r="AK147">
        <f>AJ147-AH147-AI147</f>
        <v>38.89</v>
      </c>
      <c r="AL147">
        <f>AK147</f>
        <v>38.89</v>
      </c>
      <c r="AM147">
        <f>AK147-AL147</f>
        <v>0</v>
      </c>
    </row>
    <row r="148" ht="22.5" spans="1:39">
      <c r="A148" s="8">
        <v>136</v>
      </c>
      <c r="B148" s="29" t="str">
        <f>VLOOKUP(D148:D284,Sheet2!C:D,2,0)</f>
        <v>31014650356484473</v>
      </c>
      <c r="C148" s="30" t="s">
        <v>2039</v>
      </c>
      <c r="D148" s="31" t="s">
        <v>2040</v>
      </c>
      <c r="E148" s="81" t="s">
        <v>593</v>
      </c>
      <c r="F148" s="32">
        <v>50000</v>
      </c>
      <c r="G148" s="33" t="s">
        <v>2015</v>
      </c>
      <c r="H148" s="34" t="s">
        <v>2016</v>
      </c>
      <c r="I148" s="32" t="s">
        <v>2381</v>
      </c>
      <c r="J148" s="96">
        <v>344.44</v>
      </c>
      <c r="K148" s="97"/>
      <c r="L148" s="97"/>
      <c r="M148" s="97"/>
      <c r="N148" s="68">
        <v>0</v>
      </c>
      <c r="O148" s="30" t="s">
        <v>2039</v>
      </c>
      <c r="P148" s="80"/>
      <c r="Q148" s="31" t="s">
        <v>2041</v>
      </c>
      <c r="R148" s="112"/>
      <c r="S148" s="79" t="str">
        <f>VLOOKUP(D148:D284,Sheet2!C138:E507,3,FALSE)</f>
        <v>4</v>
      </c>
      <c r="T148" s="79">
        <f t="shared" si="48"/>
        <v>5.55555555555556</v>
      </c>
      <c r="U148" s="79">
        <v>93</v>
      </c>
      <c r="V148" s="79">
        <f t="shared" si="49"/>
        <v>516.666666666667</v>
      </c>
      <c r="W148" s="79">
        <f t="shared" si="50"/>
        <v>516.67</v>
      </c>
      <c r="X148" s="79">
        <f>I148-G148</f>
        <v>62</v>
      </c>
      <c r="Y148" s="79">
        <f>T148*X148</f>
        <v>344.444444444444</v>
      </c>
      <c r="Z148" s="79" t="s">
        <v>2184</v>
      </c>
      <c r="AA148" s="79" t="s">
        <v>2185</v>
      </c>
      <c r="AB148" s="79">
        <f>ROUND(Y148:Y260,2)</f>
        <v>344.44</v>
      </c>
      <c r="AC148" s="79">
        <f>J148-AB148</f>
        <v>0</v>
      </c>
      <c r="AD148" s="79">
        <f>U148-X148</f>
        <v>31</v>
      </c>
      <c r="AE148" t="s">
        <v>2392</v>
      </c>
      <c r="AF148" t="s">
        <v>2393</v>
      </c>
      <c r="AG148" t="s">
        <v>2394</v>
      </c>
      <c r="AH148">
        <v>13.51</v>
      </c>
      <c r="AI148">
        <v>108.71</v>
      </c>
      <c r="AJ148">
        <v>172.23</v>
      </c>
      <c r="AK148">
        <f>AJ148-AH148-AI148</f>
        <v>50.01</v>
      </c>
      <c r="AL148">
        <f>AK148</f>
        <v>50.01</v>
      </c>
      <c r="AM148">
        <f>AK148-AL148</f>
        <v>0</v>
      </c>
    </row>
    <row r="149" spans="1:30">
      <c r="A149" s="119"/>
      <c r="B149" s="119"/>
      <c r="C149" s="120"/>
      <c r="D149" s="121"/>
      <c r="E149" s="121"/>
      <c r="F149" s="122"/>
      <c r="G149" s="123"/>
      <c r="H149" s="123"/>
      <c r="I149" s="122"/>
      <c r="J149" s="128">
        <f>SUM(J137:J148)</f>
        <v>5548.46</v>
      </c>
      <c r="K149" s="128"/>
      <c r="L149" s="128"/>
      <c r="M149" s="128"/>
      <c r="N149" s="68"/>
      <c r="O149" s="120"/>
      <c r="P149" s="132"/>
      <c r="Q149" s="121"/>
      <c r="R149" s="133"/>
      <c r="S149" s="79"/>
      <c r="T149" s="79"/>
      <c r="U149" s="79"/>
      <c r="V149" s="79"/>
      <c r="W149" s="79"/>
      <c r="X149" s="79"/>
      <c r="Y149" s="79"/>
      <c r="Z149" s="79"/>
      <c r="AA149" s="79"/>
      <c r="AB149" s="79"/>
      <c r="AC149" s="79"/>
      <c r="AD149" s="79"/>
    </row>
    <row r="150" spans="6:33">
      <c r="F150">
        <f>SUM(F5:F148)</f>
        <v>4410000</v>
      </c>
      <c r="J150">
        <f>SUM(J5:J148)</f>
        <v>116491.74</v>
      </c>
      <c r="N150" s="59"/>
      <c r="Z150" s="79" t="s">
        <v>2184</v>
      </c>
      <c r="AA150" s="79" t="s">
        <v>2185</v>
      </c>
      <c r="AE150" t="s">
        <v>2184</v>
      </c>
      <c r="AF150" t="s">
        <v>2185</v>
      </c>
      <c r="AG150" t="s">
        <v>2448</v>
      </c>
    </row>
  </sheetData>
  <mergeCells count="26">
    <mergeCell ref="A1:Q1"/>
    <mergeCell ref="A2:E2"/>
    <mergeCell ref="O3:P3"/>
    <mergeCell ref="A3:A4"/>
    <mergeCell ref="B3:B4"/>
    <mergeCell ref="C3:C4"/>
    <mergeCell ref="D3:D4"/>
    <mergeCell ref="E3:E4"/>
    <mergeCell ref="F3:F4"/>
    <mergeCell ref="G3:G4"/>
    <mergeCell ref="H3:H4"/>
    <mergeCell ref="I3:I4"/>
    <mergeCell ref="J3:J4"/>
    <mergeCell ref="N3:N4"/>
    <mergeCell ref="Q3:Q4"/>
    <mergeCell ref="R3:R4"/>
    <mergeCell ref="R5:R33"/>
    <mergeCell ref="R35:R48"/>
    <mergeCell ref="R50:R78"/>
    <mergeCell ref="R80:R88"/>
    <mergeCell ref="R90:R103"/>
    <mergeCell ref="R105:R111"/>
    <mergeCell ref="R113:R120"/>
    <mergeCell ref="R122:R135"/>
    <mergeCell ref="R137:R148"/>
    <mergeCell ref="K3:M4"/>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T150"/>
  <sheetViews>
    <sheetView zoomScale="85" zoomScaleNormal="85" workbookViewId="0">
      <selection activeCell="L162" sqref="L162"/>
    </sheetView>
  </sheetViews>
  <sheetFormatPr defaultColWidth="9" defaultRowHeight="14.25"/>
  <cols>
    <col min="2" max="2" width="15.625" customWidth="1"/>
    <col min="11" max="11" width="11.125" style="1" customWidth="1"/>
    <col min="12" max="12" width="11.125" style="1"/>
    <col min="13" max="16" width="9" customWidth="1"/>
    <col min="24" max="24" width="12.625"/>
    <col min="28" max="28" width="10.375"/>
    <col min="29" max="29" width="11.5"/>
  </cols>
  <sheetData>
    <row r="1" ht="20.25" spans="1:46">
      <c r="A1" s="2" t="s">
        <v>0</v>
      </c>
      <c r="B1" s="2"/>
      <c r="C1" s="2"/>
      <c r="D1" s="2"/>
      <c r="E1" s="2"/>
      <c r="F1" s="2"/>
      <c r="G1" s="2"/>
      <c r="H1" s="2"/>
      <c r="I1" s="2"/>
      <c r="J1" s="2"/>
      <c r="K1" s="47"/>
      <c r="L1" s="47"/>
      <c r="M1" s="2"/>
      <c r="N1" s="2"/>
      <c r="O1" s="2"/>
      <c r="P1" s="2"/>
      <c r="Q1" s="2"/>
      <c r="R1" s="2"/>
      <c r="S1" s="2"/>
      <c r="T1" s="69"/>
      <c r="X1" s="70">
        <v>44832</v>
      </c>
      <c r="Y1" s="70">
        <v>44900</v>
      </c>
      <c r="Z1">
        <f>Y1-X1</f>
        <v>68</v>
      </c>
      <c r="AA1" s="70">
        <v>44887</v>
      </c>
      <c r="AB1" s="79"/>
      <c r="AC1" s="79"/>
      <c r="AD1">
        <f>AA1-X1</f>
        <v>55</v>
      </c>
      <c r="AE1" t="s">
        <v>2184</v>
      </c>
      <c r="AF1" t="s">
        <v>2185</v>
      </c>
      <c r="AP1" t="s">
        <v>2449</v>
      </c>
      <c r="AQ1" t="s">
        <v>2450</v>
      </c>
      <c r="AR1" t="s">
        <v>2451</v>
      </c>
      <c r="AS1" t="s">
        <v>2452</v>
      </c>
      <c r="AT1" t="s">
        <v>2451</v>
      </c>
    </row>
    <row r="2" spans="1:26">
      <c r="A2" s="3" t="s">
        <v>2186</v>
      </c>
      <c r="B2" s="3"/>
      <c r="C2" s="3"/>
      <c r="D2" s="3"/>
      <c r="E2" s="3"/>
      <c r="S2" t="s">
        <v>2187</v>
      </c>
      <c r="X2" s="70">
        <v>44832</v>
      </c>
      <c r="Y2" s="70">
        <v>44904</v>
      </c>
      <c r="Z2">
        <f>Y2-X2</f>
        <v>72</v>
      </c>
    </row>
    <row r="3" spans="1:29">
      <c r="A3" s="4" t="s">
        <v>2</v>
      </c>
      <c r="B3" s="5" t="s">
        <v>2188</v>
      </c>
      <c r="C3" s="4" t="s">
        <v>3</v>
      </c>
      <c r="D3" s="4" t="s">
        <v>2189</v>
      </c>
      <c r="E3" s="4" t="s">
        <v>4</v>
      </c>
      <c r="F3" s="6" t="s">
        <v>5</v>
      </c>
      <c r="G3" s="6" t="s">
        <v>6</v>
      </c>
      <c r="H3" s="6" t="s">
        <v>7</v>
      </c>
      <c r="I3" s="6" t="s">
        <v>8</v>
      </c>
      <c r="J3" s="4" t="s">
        <v>9</v>
      </c>
      <c r="K3" s="48"/>
      <c r="L3" s="48"/>
      <c r="M3" s="49" t="s">
        <v>2190</v>
      </c>
      <c r="N3" s="50"/>
      <c r="O3" s="51"/>
      <c r="P3" s="5" t="s">
        <v>2191</v>
      </c>
      <c r="Q3" s="4" t="s">
        <v>10</v>
      </c>
      <c r="R3" s="4"/>
      <c r="S3" s="5" t="s">
        <v>104</v>
      </c>
      <c r="T3" s="4" t="s">
        <v>2192</v>
      </c>
      <c r="U3" t="s">
        <v>2193</v>
      </c>
      <c r="V3" t="s">
        <v>2194</v>
      </c>
      <c r="AB3" s="70"/>
      <c r="AC3" s="70"/>
    </row>
    <row r="4" spans="1:20">
      <c r="A4" s="4"/>
      <c r="B4" s="7"/>
      <c r="C4" s="4"/>
      <c r="D4" s="4"/>
      <c r="E4" s="4"/>
      <c r="F4" s="6"/>
      <c r="G4" s="4"/>
      <c r="H4" s="4"/>
      <c r="I4" s="4"/>
      <c r="J4" s="4"/>
      <c r="K4" s="52"/>
      <c r="L4" s="52"/>
      <c r="M4" s="53"/>
      <c r="N4" s="54"/>
      <c r="O4" s="55"/>
      <c r="P4" s="7"/>
      <c r="Q4" s="4" t="s">
        <v>11</v>
      </c>
      <c r="R4" s="4" t="s">
        <v>2195</v>
      </c>
      <c r="S4" s="7"/>
      <c r="T4" s="4"/>
    </row>
    <row r="5" ht="22.5" spans="1:38">
      <c r="A5" s="8">
        <v>1</v>
      </c>
      <c r="B5" s="9" t="str">
        <f>VLOOKUP(D5:D148,Sheet2!C:D,2,0)</f>
        <v>31014650063172613</v>
      </c>
      <c r="C5" s="10" t="s">
        <v>12</v>
      </c>
      <c r="D5" s="165" t="s">
        <v>527</v>
      </c>
      <c r="E5" s="12" t="s">
        <v>15</v>
      </c>
      <c r="F5" s="13">
        <v>50000</v>
      </c>
      <c r="G5" s="14" t="s">
        <v>528</v>
      </c>
      <c r="H5" s="14" t="s">
        <v>2372</v>
      </c>
      <c r="I5" s="14" t="s">
        <v>2372</v>
      </c>
      <c r="J5" s="56">
        <v>489.38</v>
      </c>
      <c r="K5" s="57" t="s">
        <v>2454</v>
      </c>
      <c r="L5" s="58">
        <v>0</v>
      </c>
      <c r="M5" s="59">
        <v>489.38</v>
      </c>
      <c r="N5" s="59"/>
      <c r="O5" s="59"/>
      <c r="P5" s="59">
        <f t="shared" ref="P5:P28" si="0">J5-M5-N5-O5</f>
        <v>0</v>
      </c>
      <c r="Q5" s="10" t="s">
        <v>12</v>
      </c>
      <c r="R5" s="71" t="s">
        <v>2196</v>
      </c>
      <c r="S5" s="71" t="s">
        <v>531</v>
      </c>
      <c r="T5" s="72" t="s">
        <v>2197</v>
      </c>
      <c r="U5" t="str">
        <f>VLOOKUP(D5:D148,Sheet2!C3:E372,3,FALSE)</f>
        <v>4.35</v>
      </c>
      <c r="V5">
        <f t="shared" ref="V5:V33" si="1">F5*U5/100/12/30</f>
        <v>6.04166666666667</v>
      </c>
      <c r="W5">
        <v>81</v>
      </c>
      <c r="X5">
        <f t="shared" ref="X5:X33" si="2">V5*W5</f>
        <v>489.375</v>
      </c>
      <c r="Y5">
        <f>ROUND(X5:X148,2)</f>
        <v>489.38</v>
      </c>
      <c r="AB5" s="79" t="s">
        <v>2184</v>
      </c>
      <c r="AC5" s="79" t="s">
        <v>2185</v>
      </c>
      <c r="AF5">
        <v>0</v>
      </c>
      <c r="AI5">
        <v>90</v>
      </c>
      <c r="AJ5" t="s">
        <v>2184</v>
      </c>
      <c r="AK5" t="s">
        <v>2373</v>
      </c>
      <c r="AL5" t="s">
        <v>2374</v>
      </c>
    </row>
    <row r="6" ht="22.5" hidden="1" spans="1:38">
      <c r="A6" s="8">
        <v>2</v>
      </c>
      <c r="B6" s="166" t="s">
        <v>2198</v>
      </c>
      <c r="C6" s="16" t="s">
        <v>2199</v>
      </c>
      <c r="D6" s="167" t="s">
        <v>2200</v>
      </c>
      <c r="E6" s="18" t="s">
        <v>15</v>
      </c>
      <c r="F6" s="19">
        <v>0</v>
      </c>
      <c r="G6" s="20" t="s">
        <v>2202</v>
      </c>
      <c r="H6" s="20" t="s">
        <v>2375</v>
      </c>
      <c r="I6" s="14" t="s">
        <v>2375</v>
      </c>
      <c r="J6" s="56">
        <v>95</v>
      </c>
      <c r="K6" s="59"/>
      <c r="L6" s="58">
        <f t="shared" ref="L6:L29" si="3">V6*AI6</f>
        <v>0</v>
      </c>
      <c r="M6" s="59">
        <v>0</v>
      </c>
      <c r="N6" s="59"/>
      <c r="O6" s="59"/>
      <c r="P6" s="59">
        <f t="shared" si="0"/>
        <v>95</v>
      </c>
      <c r="Q6" s="16" t="s">
        <v>2199</v>
      </c>
      <c r="R6" s="168" t="s">
        <v>2203</v>
      </c>
      <c r="S6" s="71" t="s">
        <v>2204</v>
      </c>
      <c r="T6" s="73"/>
      <c r="U6">
        <v>4.75</v>
      </c>
      <c r="V6">
        <f t="shared" si="1"/>
        <v>0</v>
      </c>
      <c r="W6">
        <v>24</v>
      </c>
      <c r="X6">
        <f t="shared" si="2"/>
        <v>0</v>
      </c>
      <c r="Y6">
        <f t="shared" ref="Y6:Y33" si="4">ROUND(X6:X150,2)</f>
        <v>0</v>
      </c>
      <c r="AB6" s="79" t="s">
        <v>2184</v>
      </c>
      <c r="AC6" s="79" t="s">
        <v>2185</v>
      </c>
      <c r="AF6">
        <v>0</v>
      </c>
      <c r="AI6">
        <v>90</v>
      </c>
      <c r="AJ6" t="s">
        <v>2184</v>
      </c>
      <c r="AK6" t="s">
        <v>2373</v>
      </c>
      <c r="AL6" t="s">
        <v>2374</v>
      </c>
    </row>
    <row r="7" ht="22.5" hidden="1" spans="1:38">
      <c r="A7" s="8">
        <v>3</v>
      </c>
      <c r="B7" s="9" t="str">
        <f>VLOOKUP(D7:D151,Sheet2!C:D,2,0)</f>
        <v>31014650115710759</v>
      </c>
      <c r="C7" s="16" t="s">
        <v>310</v>
      </c>
      <c r="D7" s="167" t="s">
        <v>311</v>
      </c>
      <c r="E7" s="18" t="s">
        <v>15</v>
      </c>
      <c r="F7" s="19">
        <v>0</v>
      </c>
      <c r="G7" s="20" t="s">
        <v>184</v>
      </c>
      <c r="H7" s="20" t="s">
        <v>2376</v>
      </c>
      <c r="I7" s="14" t="s">
        <v>2377</v>
      </c>
      <c r="J7" s="60">
        <v>362.84</v>
      </c>
      <c r="K7" s="61"/>
      <c r="L7" s="58">
        <f t="shared" si="3"/>
        <v>0</v>
      </c>
      <c r="M7" s="61">
        <v>362.84</v>
      </c>
      <c r="N7" s="61"/>
      <c r="O7" s="61"/>
      <c r="P7" s="59">
        <f t="shared" si="0"/>
        <v>0</v>
      </c>
      <c r="Q7" s="16" t="s">
        <v>310</v>
      </c>
      <c r="R7" s="168" t="s">
        <v>2206</v>
      </c>
      <c r="S7" s="71" t="s">
        <v>312</v>
      </c>
      <c r="T7" s="73"/>
      <c r="U7" t="str">
        <f>VLOOKUP(D7:D151,Sheet2!C5:E374,3,FALSE)</f>
        <v>4.75</v>
      </c>
      <c r="V7">
        <f t="shared" si="1"/>
        <v>0</v>
      </c>
      <c r="W7">
        <v>93</v>
      </c>
      <c r="X7">
        <f t="shared" si="2"/>
        <v>0</v>
      </c>
      <c r="Y7">
        <f t="shared" si="4"/>
        <v>0</v>
      </c>
      <c r="AB7" s="79" t="s">
        <v>2184</v>
      </c>
      <c r="AC7" s="79" t="s">
        <v>2185</v>
      </c>
      <c r="AF7">
        <v>0</v>
      </c>
      <c r="AI7">
        <v>90</v>
      </c>
      <c r="AJ7" t="s">
        <v>2184</v>
      </c>
      <c r="AK7" t="s">
        <v>2373</v>
      </c>
      <c r="AL7" t="s">
        <v>2374</v>
      </c>
    </row>
    <row r="8" ht="22.5" hidden="1" spans="1:38">
      <c r="A8" s="8">
        <v>4</v>
      </c>
      <c r="B8" s="9" t="str">
        <f>VLOOKUP(D8:D152,Sheet2!C:D,2,0)</f>
        <v>31014650115698061</v>
      </c>
      <c r="C8" s="16" t="s">
        <v>296</v>
      </c>
      <c r="D8" s="167" t="s">
        <v>297</v>
      </c>
      <c r="E8" s="18" t="s">
        <v>15</v>
      </c>
      <c r="F8" s="19">
        <v>0</v>
      </c>
      <c r="G8" s="20" t="s">
        <v>184</v>
      </c>
      <c r="H8" s="20" t="s">
        <v>2376</v>
      </c>
      <c r="I8" s="14" t="s">
        <v>2377</v>
      </c>
      <c r="J8" s="60">
        <v>362.84</v>
      </c>
      <c r="K8" s="61"/>
      <c r="L8" s="58">
        <f t="shared" si="3"/>
        <v>0</v>
      </c>
      <c r="M8" s="61">
        <v>0</v>
      </c>
      <c r="N8" s="61"/>
      <c r="O8" s="61"/>
      <c r="P8" s="59">
        <f t="shared" si="0"/>
        <v>362.84</v>
      </c>
      <c r="Q8" s="16" t="s">
        <v>296</v>
      </c>
      <c r="R8" s="71" t="s">
        <v>2207</v>
      </c>
      <c r="S8" s="71" t="s">
        <v>300</v>
      </c>
      <c r="T8" s="73"/>
      <c r="U8" t="str">
        <f>VLOOKUP(D8:D152,Sheet2!C6:E375,3,FALSE)</f>
        <v>4.75</v>
      </c>
      <c r="V8">
        <f t="shared" si="1"/>
        <v>0</v>
      </c>
      <c r="W8">
        <v>93</v>
      </c>
      <c r="X8">
        <f t="shared" si="2"/>
        <v>0</v>
      </c>
      <c r="Y8">
        <f t="shared" si="4"/>
        <v>0</v>
      </c>
      <c r="AB8" s="79" t="s">
        <v>2184</v>
      </c>
      <c r="AC8" s="79" t="s">
        <v>2185</v>
      </c>
      <c r="AF8">
        <v>0</v>
      </c>
      <c r="AI8">
        <v>90</v>
      </c>
      <c r="AJ8" t="s">
        <v>2184</v>
      </c>
      <c r="AK8" t="s">
        <v>2373</v>
      </c>
      <c r="AL8" t="s">
        <v>2374</v>
      </c>
    </row>
    <row r="9" ht="22.5" hidden="1" spans="1:38">
      <c r="A9" s="8">
        <v>5</v>
      </c>
      <c r="B9" s="9" t="str">
        <f>VLOOKUP(D9:D153,Sheet2!C:D,2,0)</f>
        <v>31014650115671333</v>
      </c>
      <c r="C9" s="16" t="s">
        <v>306</v>
      </c>
      <c r="D9" s="167" t="s">
        <v>307</v>
      </c>
      <c r="E9" s="18" t="s">
        <v>15</v>
      </c>
      <c r="F9" s="19">
        <v>0</v>
      </c>
      <c r="G9" s="20" t="s">
        <v>184</v>
      </c>
      <c r="H9" s="20" t="s">
        <v>2376</v>
      </c>
      <c r="I9" s="14" t="s">
        <v>2377</v>
      </c>
      <c r="J9" s="60">
        <v>362.84</v>
      </c>
      <c r="K9" s="61"/>
      <c r="L9" s="58">
        <f t="shared" si="3"/>
        <v>0</v>
      </c>
      <c r="M9" s="61">
        <v>0</v>
      </c>
      <c r="N9" s="61"/>
      <c r="O9" s="61"/>
      <c r="P9" s="59">
        <f t="shared" si="0"/>
        <v>362.84</v>
      </c>
      <c r="Q9" s="16" t="s">
        <v>306</v>
      </c>
      <c r="R9" s="71" t="s">
        <v>2208</v>
      </c>
      <c r="S9" s="71" t="s">
        <v>308</v>
      </c>
      <c r="T9" s="73"/>
      <c r="U9" t="str">
        <f>VLOOKUP(D9:D153,Sheet2!C7:E376,3,FALSE)</f>
        <v>4.75</v>
      </c>
      <c r="V9">
        <f t="shared" si="1"/>
        <v>0</v>
      </c>
      <c r="W9">
        <v>93</v>
      </c>
      <c r="X9">
        <f t="shared" si="2"/>
        <v>0</v>
      </c>
      <c r="Y9">
        <f t="shared" si="4"/>
        <v>0</v>
      </c>
      <c r="AB9" s="79" t="s">
        <v>2184</v>
      </c>
      <c r="AC9" s="79" t="s">
        <v>2185</v>
      </c>
      <c r="AF9">
        <v>0</v>
      </c>
      <c r="AI9">
        <v>90</v>
      </c>
      <c r="AJ9" t="s">
        <v>2184</v>
      </c>
      <c r="AK9" t="s">
        <v>2373</v>
      </c>
      <c r="AL9" t="s">
        <v>2374</v>
      </c>
    </row>
    <row r="10" ht="22.5" hidden="1" spans="1:38">
      <c r="A10" s="8">
        <v>6</v>
      </c>
      <c r="B10" s="9" t="str">
        <f>VLOOKUP(D10:D154,Sheet2!C:D,2,0)</f>
        <v>31014650115786286</v>
      </c>
      <c r="C10" s="16" t="s">
        <v>405</v>
      </c>
      <c r="D10" s="167" t="s">
        <v>406</v>
      </c>
      <c r="E10" s="18" t="s">
        <v>15</v>
      </c>
      <c r="F10" s="19">
        <v>0</v>
      </c>
      <c r="G10" s="20" t="s">
        <v>356</v>
      </c>
      <c r="H10" s="20" t="s">
        <v>2378</v>
      </c>
      <c r="I10" s="14" t="s">
        <v>2377</v>
      </c>
      <c r="J10" s="60">
        <v>362.84</v>
      </c>
      <c r="K10" s="61"/>
      <c r="L10" s="58">
        <f t="shared" si="3"/>
        <v>0</v>
      </c>
      <c r="M10" s="61">
        <v>0</v>
      </c>
      <c r="N10" s="61"/>
      <c r="O10" s="61"/>
      <c r="P10" s="59">
        <f t="shared" si="0"/>
        <v>362.84</v>
      </c>
      <c r="Q10" s="16" t="s">
        <v>405</v>
      </c>
      <c r="R10" s="71" t="s">
        <v>2210</v>
      </c>
      <c r="S10" s="71" t="s">
        <v>409</v>
      </c>
      <c r="T10" s="73"/>
      <c r="U10" t="str">
        <f>VLOOKUP(D10:D154,Sheet2!C8:E377,3,FALSE)</f>
        <v>4.75</v>
      </c>
      <c r="V10">
        <f t="shared" si="1"/>
        <v>0</v>
      </c>
      <c r="W10">
        <v>93</v>
      </c>
      <c r="X10">
        <f t="shared" si="2"/>
        <v>0</v>
      </c>
      <c r="Y10">
        <f t="shared" si="4"/>
        <v>0</v>
      </c>
      <c r="AB10" s="79" t="s">
        <v>2184</v>
      </c>
      <c r="AC10" s="79" t="s">
        <v>2185</v>
      </c>
      <c r="AF10">
        <v>0</v>
      </c>
      <c r="AI10">
        <v>90</v>
      </c>
      <c r="AJ10" t="s">
        <v>2184</v>
      </c>
      <c r="AK10" t="s">
        <v>2373</v>
      </c>
      <c r="AL10" t="s">
        <v>2374</v>
      </c>
    </row>
    <row r="11" ht="22.5" hidden="1" spans="1:38">
      <c r="A11" s="8">
        <v>7</v>
      </c>
      <c r="B11" s="9" t="str">
        <f>VLOOKUP(D11:D155,Sheet2!C:D,2,0)</f>
        <v>31014650115818573</v>
      </c>
      <c r="C11" s="16" t="s">
        <v>477</v>
      </c>
      <c r="D11" s="167" t="s">
        <v>478</v>
      </c>
      <c r="E11" s="18" t="s">
        <v>15</v>
      </c>
      <c r="F11" s="19">
        <v>0</v>
      </c>
      <c r="G11" s="20" t="s">
        <v>356</v>
      </c>
      <c r="H11" s="20" t="s">
        <v>2378</v>
      </c>
      <c r="I11" s="14" t="s">
        <v>2377</v>
      </c>
      <c r="J11" s="60">
        <v>362.84</v>
      </c>
      <c r="K11" s="61"/>
      <c r="L11" s="58">
        <f t="shared" si="3"/>
        <v>0</v>
      </c>
      <c r="M11" s="61">
        <v>0</v>
      </c>
      <c r="N11" s="61"/>
      <c r="O11" s="61"/>
      <c r="P11" s="59">
        <f t="shared" si="0"/>
        <v>362.84</v>
      </c>
      <c r="Q11" s="16" t="s">
        <v>477</v>
      </c>
      <c r="R11" s="168" t="s">
        <v>2211</v>
      </c>
      <c r="S11" s="71" t="s">
        <v>480</v>
      </c>
      <c r="T11" s="73"/>
      <c r="U11" t="str">
        <f>VLOOKUP(D11:D155,Sheet2!C9:E378,3,FALSE)</f>
        <v>4.75</v>
      </c>
      <c r="V11">
        <f t="shared" si="1"/>
        <v>0</v>
      </c>
      <c r="W11">
        <v>93</v>
      </c>
      <c r="X11">
        <f t="shared" si="2"/>
        <v>0</v>
      </c>
      <c r="Y11">
        <f t="shared" si="4"/>
        <v>0</v>
      </c>
      <c r="AB11" s="79" t="s">
        <v>2184</v>
      </c>
      <c r="AC11" s="79" t="s">
        <v>2185</v>
      </c>
      <c r="AF11">
        <v>0</v>
      </c>
      <c r="AI11">
        <v>90</v>
      </c>
      <c r="AJ11" t="s">
        <v>2184</v>
      </c>
      <c r="AK11" t="s">
        <v>2373</v>
      </c>
      <c r="AL11" t="s">
        <v>2374</v>
      </c>
    </row>
    <row r="12" ht="22.5" hidden="1" spans="1:38">
      <c r="A12" s="8">
        <v>8</v>
      </c>
      <c r="B12" s="9" t="str">
        <f>VLOOKUP(D12:D156,Sheet2!C:D,2,0)</f>
        <v>31014650115795202</v>
      </c>
      <c r="C12" s="16" t="s">
        <v>510</v>
      </c>
      <c r="D12" s="167" t="s">
        <v>511</v>
      </c>
      <c r="E12" s="18" t="s">
        <v>15</v>
      </c>
      <c r="F12" s="19">
        <v>0</v>
      </c>
      <c r="G12" s="20" t="s">
        <v>356</v>
      </c>
      <c r="H12" s="20" t="s">
        <v>2378</v>
      </c>
      <c r="I12" s="14" t="s">
        <v>2377</v>
      </c>
      <c r="J12" s="60">
        <v>362.84</v>
      </c>
      <c r="K12" s="61"/>
      <c r="L12" s="58">
        <f t="shared" si="3"/>
        <v>0</v>
      </c>
      <c r="M12" s="61">
        <v>0</v>
      </c>
      <c r="N12" s="61"/>
      <c r="O12" s="61"/>
      <c r="P12" s="59">
        <f t="shared" si="0"/>
        <v>362.84</v>
      </c>
      <c r="Q12" s="16" t="s">
        <v>510</v>
      </c>
      <c r="R12" s="168" t="s">
        <v>2212</v>
      </c>
      <c r="S12" s="71" t="s">
        <v>514</v>
      </c>
      <c r="T12" s="73"/>
      <c r="U12" t="str">
        <f>VLOOKUP(D12:D156,Sheet2!C10:E379,3,FALSE)</f>
        <v>4.75</v>
      </c>
      <c r="V12">
        <f t="shared" si="1"/>
        <v>0</v>
      </c>
      <c r="W12">
        <v>93</v>
      </c>
      <c r="X12">
        <f t="shared" si="2"/>
        <v>0</v>
      </c>
      <c r="Y12">
        <f t="shared" si="4"/>
        <v>0</v>
      </c>
      <c r="AB12" s="79" t="s">
        <v>2184</v>
      </c>
      <c r="AC12" s="79" t="s">
        <v>2185</v>
      </c>
      <c r="AF12">
        <v>0</v>
      </c>
      <c r="AI12">
        <v>90</v>
      </c>
      <c r="AJ12" t="s">
        <v>2184</v>
      </c>
      <c r="AK12" t="s">
        <v>2373</v>
      </c>
      <c r="AL12" t="s">
        <v>2374</v>
      </c>
    </row>
    <row r="13" ht="22.5" spans="1:38">
      <c r="A13" s="8">
        <v>9</v>
      </c>
      <c r="B13" s="9" t="str">
        <f>VLOOKUP(D13:D157,Sheet2!C:D,2,0)</f>
        <v>31014650163861134</v>
      </c>
      <c r="C13" s="16" t="s">
        <v>14</v>
      </c>
      <c r="D13" s="167" t="s">
        <v>916</v>
      </c>
      <c r="E13" s="18" t="s">
        <v>15</v>
      </c>
      <c r="F13" s="19">
        <v>50000</v>
      </c>
      <c r="G13" s="20" t="s">
        <v>2379</v>
      </c>
      <c r="H13" s="20" t="s">
        <v>2380</v>
      </c>
      <c r="I13" s="14" t="s">
        <v>2381</v>
      </c>
      <c r="J13" s="56">
        <v>561.88</v>
      </c>
      <c r="K13" s="59"/>
      <c r="L13" s="58">
        <f t="shared" si="3"/>
        <v>543.75</v>
      </c>
      <c r="M13" s="59">
        <v>54.38</v>
      </c>
      <c r="N13" s="59"/>
      <c r="O13" s="59"/>
      <c r="P13" s="59">
        <f t="shared" si="0"/>
        <v>507.5</v>
      </c>
      <c r="Q13" s="16" t="s">
        <v>14</v>
      </c>
      <c r="R13" s="168" t="s">
        <v>2213</v>
      </c>
      <c r="S13" s="71" t="s">
        <v>919</v>
      </c>
      <c r="T13" s="73"/>
      <c r="U13" t="str">
        <f>VLOOKUP(D13:D157,Sheet2!C11:E380,3,FALSE)</f>
        <v>4.35</v>
      </c>
      <c r="V13">
        <f t="shared" si="1"/>
        <v>6.04166666666667</v>
      </c>
      <c r="W13">
        <v>93</v>
      </c>
      <c r="X13">
        <f t="shared" si="2"/>
        <v>561.875</v>
      </c>
      <c r="Y13">
        <f t="shared" si="4"/>
        <v>561.88</v>
      </c>
      <c r="AB13" s="79" t="s">
        <v>2184</v>
      </c>
      <c r="AC13" s="79" t="s">
        <v>2185</v>
      </c>
      <c r="AF13">
        <v>0</v>
      </c>
      <c r="AI13">
        <v>90</v>
      </c>
      <c r="AJ13" t="s">
        <v>2184</v>
      </c>
      <c r="AK13" t="s">
        <v>2373</v>
      </c>
      <c r="AL13" t="s">
        <v>2374</v>
      </c>
    </row>
    <row r="14" ht="22.5" spans="1:38">
      <c r="A14" s="8">
        <v>10</v>
      </c>
      <c r="B14" s="9" t="str">
        <f>VLOOKUP(D14:D158,Sheet2!C:D,2,0)</f>
        <v>31014650163970164</v>
      </c>
      <c r="C14" s="16" t="s">
        <v>963</v>
      </c>
      <c r="D14" s="167" t="s">
        <v>964</v>
      </c>
      <c r="E14" s="18" t="s">
        <v>15</v>
      </c>
      <c r="F14" s="19">
        <v>50000</v>
      </c>
      <c r="G14" s="20" t="s">
        <v>2382</v>
      </c>
      <c r="H14" s="20" t="s">
        <v>2383</v>
      </c>
      <c r="I14" s="14" t="s">
        <v>2381</v>
      </c>
      <c r="J14" s="56">
        <v>561.88</v>
      </c>
      <c r="K14" s="59"/>
      <c r="L14" s="58">
        <f t="shared" si="3"/>
        <v>543.75</v>
      </c>
      <c r="M14" s="59">
        <v>471.25</v>
      </c>
      <c r="N14" s="59">
        <v>90.63</v>
      </c>
      <c r="O14" s="59"/>
      <c r="P14" s="59">
        <f t="shared" si="0"/>
        <v>0</v>
      </c>
      <c r="Q14" s="16" t="s">
        <v>963</v>
      </c>
      <c r="R14" s="71" t="s">
        <v>2214</v>
      </c>
      <c r="S14" s="71">
        <v>13172570347</v>
      </c>
      <c r="T14" s="73"/>
      <c r="U14" t="str">
        <f>VLOOKUP(D14:D158,Sheet2!C12:E381,3,FALSE)</f>
        <v>4.35</v>
      </c>
      <c r="V14">
        <f t="shared" si="1"/>
        <v>6.04166666666667</v>
      </c>
      <c r="W14">
        <v>93</v>
      </c>
      <c r="X14">
        <f t="shared" si="2"/>
        <v>561.875</v>
      </c>
      <c r="Y14">
        <f t="shared" si="4"/>
        <v>561.88</v>
      </c>
      <c r="AB14" s="79" t="s">
        <v>2184</v>
      </c>
      <c r="AC14" s="79" t="s">
        <v>2185</v>
      </c>
      <c r="AF14">
        <v>0</v>
      </c>
      <c r="AI14">
        <v>90</v>
      </c>
      <c r="AJ14" t="s">
        <v>2184</v>
      </c>
      <c r="AK14" t="s">
        <v>2373</v>
      </c>
      <c r="AL14" t="s">
        <v>2374</v>
      </c>
    </row>
    <row r="15" ht="22.5" spans="1:38">
      <c r="A15" s="8">
        <v>11</v>
      </c>
      <c r="B15" s="9" t="str">
        <f>VLOOKUP(D15:D159,Sheet2!C:D,2,0)</f>
        <v>31014650164026384</v>
      </c>
      <c r="C15" s="16" t="s">
        <v>1018</v>
      </c>
      <c r="D15" s="16" t="s">
        <v>1019</v>
      </c>
      <c r="E15" s="18" t="s">
        <v>15</v>
      </c>
      <c r="F15" s="19">
        <v>50000</v>
      </c>
      <c r="G15" s="20" t="s">
        <v>2382</v>
      </c>
      <c r="H15" s="20" t="s">
        <v>2383</v>
      </c>
      <c r="I15" s="14" t="s">
        <v>2381</v>
      </c>
      <c r="J15" s="56">
        <v>561.88</v>
      </c>
      <c r="K15" s="59"/>
      <c r="L15" s="58">
        <f t="shared" si="3"/>
        <v>543.75</v>
      </c>
      <c r="M15" s="59">
        <v>90.63</v>
      </c>
      <c r="N15" s="59"/>
      <c r="O15" s="59"/>
      <c r="P15" s="59">
        <f t="shared" si="0"/>
        <v>471.25</v>
      </c>
      <c r="Q15" s="16" t="s">
        <v>1018</v>
      </c>
      <c r="R15" s="168" t="s">
        <v>2215</v>
      </c>
      <c r="S15" s="71" t="s">
        <v>1021</v>
      </c>
      <c r="T15" s="73"/>
      <c r="U15" t="str">
        <f>VLOOKUP(D15:D159,Sheet2!C13:E382,3,FALSE)</f>
        <v>4.35</v>
      </c>
      <c r="V15">
        <f t="shared" si="1"/>
        <v>6.04166666666667</v>
      </c>
      <c r="W15">
        <v>93</v>
      </c>
      <c r="X15">
        <f t="shared" si="2"/>
        <v>561.875</v>
      </c>
      <c r="Y15">
        <f t="shared" si="4"/>
        <v>561.88</v>
      </c>
      <c r="AB15" s="79" t="s">
        <v>2184</v>
      </c>
      <c r="AC15" s="79" t="s">
        <v>2185</v>
      </c>
      <c r="AF15">
        <v>0</v>
      </c>
      <c r="AI15">
        <v>90</v>
      </c>
      <c r="AJ15" t="s">
        <v>2184</v>
      </c>
      <c r="AK15" t="s">
        <v>2373</v>
      </c>
      <c r="AL15" t="s">
        <v>2374</v>
      </c>
    </row>
    <row r="16" ht="22.5" spans="1:38">
      <c r="A16" s="8">
        <v>12</v>
      </c>
      <c r="B16" s="9" t="str">
        <f>VLOOKUP(D16:D160,Sheet2!C:D,2,0)</f>
        <v>31014650167110897</v>
      </c>
      <c r="C16" s="16" t="s">
        <v>1195</v>
      </c>
      <c r="D16" s="16" t="s">
        <v>1196</v>
      </c>
      <c r="E16" s="18" t="s">
        <v>15</v>
      </c>
      <c r="F16" s="19">
        <v>50000</v>
      </c>
      <c r="G16" s="20" t="s">
        <v>1128</v>
      </c>
      <c r="H16" s="20" t="s">
        <v>2384</v>
      </c>
      <c r="I16" s="14" t="s">
        <v>2381</v>
      </c>
      <c r="J16" s="56">
        <v>561.88</v>
      </c>
      <c r="K16" s="59"/>
      <c r="L16" s="58">
        <f t="shared" si="3"/>
        <v>543.75</v>
      </c>
      <c r="M16" s="59">
        <v>471.26</v>
      </c>
      <c r="N16" s="59">
        <v>90.63</v>
      </c>
      <c r="O16" s="59"/>
      <c r="P16" s="59">
        <f t="shared" si="0"/>
        <v>-0.00999999999999091</v>
      </c>
      <c r="Q16" s="16" t="s">
        <v>1195</v>
      </c>
      <c r="R16" s="71" t="s">
        <v>2216</v>
      </c>
      <c r="S16" s="71" t="s">
        <v>1197</v>
      </c>
      <c r="T16" s="73"/>
      <c r="U16" t="str">
        <f>VLOOKUP(D16:D160,Sheet2!C14:E383,3,FALSE)</f>
        <v>4.35</v>
      </c>
      <c r="V16">
        <f t="shared" si="1"/>
        <v>6.04166666666667</v>
      </c>
      <c r="W16">
        <v>93</v>
      </c>
      <c r="X16">
        <f t="shared" si="2"/>
        <v>561.875</v>
      </c>
      <c r="Y16">
        <f t="shared" si="4"/>
        <v>561.88</v>
      </c>
      <c r="AB16" s="79" t="s">
        <v>2184</v>
      </c>
      <c r="AC16" s="79" t="s">
        <v>2185</v>
      </c>
      <c r="AF16">
        <v>0</v>
      </c>
      <c r="AI16">
        <v>90</v>
      </c>
      <c r="AJ16" t="s">
        <v>2184</v>
      </c>
      <c r="AK16" t="s">
        <v>2373</v>
      </c>
      <c r="AL16" t="s">
        <v>2374</v>
      </c>
    </row>
    <row r="17" ht="22.5" spans="1:38">
      <c r="A17" s="8">
        <v>13</v>
      </c>
      <c r="B17" s="9" t="str">
        <f>VLOOKUP(D17:D161,Sheet2!C:D,2,0)</f>
        <v>31014650167118864</v>
      </c>
      <c r="C17" s="16" t="s">
        <v>1121</v>
      </c>
      <c r="D17" s="16" t="s">
        <v>1122</v>
      </c>
      <c r="E17" s="18" t="s">
        <v>15</v>
      </c>
      <c r="F17" s="19">
        <v>50000</v>
      </c>
      <c r="G17" s="20" t="s">
        <v>1128</v>
      </c>
      <c r="H17" s="20" t="s">
        <v>2384</v>
      </c>
      <c r="I17" s="14" t="s">
        <v>2381</v>
      </c>
      <c r="J17" s="56">
        <v>561.88</v>
      </c>
      <c r="K17" s="59"/>
      <c r="L17" s="58">
        <f t="shared" si="3"/>
        <v>543.75</v>
      </c>
      <c r="M17" s="59">
        <v>471.25</v>
      </c>
      <c r="N17" s="59">
        <v>90.63</v>
      </c>
      <c r="O17" s="59"/>
      <c r="P17" s="59">
        <f t="shared" si="0"/>
        <v>0</v>
      </c>
      <c r="Q17" s="16" t="s">
        <v>1121</v>
      </c>
      <c r="R17" s="168" t="s">
        <v>2218</v>
      </c>
      <c r="S17" s="71" t="s">
        <v>1127</v>
      </c>
      <c r="T17" s="73"/>
      <c r="U17" t="str">
        <f>VLOOKUP(D17:D161,Sheet2!C15:E384,3,FALSE)</f>
        <v>4.35</v>
      </c>
      <c r="V17">
        <f t="shared" si="1"/>
        <v>6.04166666666667</v>
      </c>
      <c r="W17">
        <v>93</v>
      </c>
      <c r="X17">
        <f t="shared" si="2"/>
        <v>561.875</v>
      </c>
      <c r="Y17">
        <f t="shared" si="4"/>
        <v>561.88</v>
      </c>
      <c r="AB17" s="79" t="s">
        <v>2184</v>
      </c>
      <c r="AC17" s="79" t="s">
        <v>2185</v>
      </c>
      <c r="AF17">
        <v>0</v>
      </c>
      <c r="AI17">
        <v>90</v>
      </c>
      <c r="AJ17" t="s">
        <v>2184</v>
      </c>
      <c r="AK17" t="s">
        <v>2373</v>
      </c>
      <c r="AL17" t="s">
        <v>2374</v>
      </c>
    </row>
    <row r="18" ht="22.5" spans="1:38">
      <c r="A18" s="8">
        <v>14</v>
      </c>
      <c r="B18" s="9" t="str">
        <f>VLOOKUP(D18:D162,Sheet2!C:D,2,0)</f>
        <v>31014650167125316</v>
      </c>
      <c r="C18" s="16" t="s">
        <v>1191</v>
      </c>
      <c r="D18" s="16" t="s">
        <v>1192</v>
      </c>
      <c r="E18" s="18" t="s">
        <v>15</v>
      </c>
      <c r="F18" s="19">
        <v>50000</v>
      </c>
      <c r="G18" s="20" t="s">
        <v>1128</v>
      </c>
      <c r="H18" s="20" t="s">
        <v>2384</v>
      </c>
      <c r="I18" s="14" t="s">
        <v>2381</v>
      </c>
      <c r="J18" s="56">
        <v>561.88</v>
      </c>
      <c r="K18" s="59"/>
      <c r="L18" s="58">
        <f t="shared" si="3"/>
        <v>543.75</v>
      </c>
      <c r="M18" s="59">
        <v>90.63</v>
      </c>
      <c r="N18" s="59"/>
      <c r="O18" s="59"/>
      <c r="P18" s="59">
        <f t="shared" si="0"/>
        <v>471.25</v>
      </c>
      <c r="Q18" s="16" t="s">
        <v>1191</v>
      </c>
      <c r="R18" s="71" t="s">
        <v>2219</v>
      </c>
      <c r="S18" s="71" t="s">
        <v>1193</v>
      </c>
      <c r="T18" s="73"/>
      <c r="U18" t="str">
        <f>VLOOKUP(D18:D162,Sheet2!C16:E385,3,FALSE)</f>
        <v>4.35</v>
      </c>
      <c r="V18">
        <f t="shared" si="1"/>
        <v>6.04166666666667</v>
      </c>
      <c r="W18">
        <v>93</v>
      </c>
      <c r="X18">
        <f t="shared" si="2"/>
        <v>561.875</v>
      </c>
      <c r="Y18">
        <f t="shared" si="4"/>
        <v>561.88</v>
      </c>
      <c r="AB18" s="79" t="s">
        <v>2184</v>
      </c>
      <c r="AC18" s="79" t="s">
        <v>2185</v>
      </c>
      <c r="AF18">
        <v>0</v>
      </c>
      <c r="AI18">
        <v>90</v>
      </c>
      <c r="AJ18" t="s">
        <v>2184</v>
      </c>
      <c r="AK18" t="s">
        <v>2373</v>
      </c>
      <c r="AL18" t="s">
        <v>2374</v>
      </c>
    </row>
    <row r="19" ht="22.5" spans="1:38">
      <c r="A19" s="8">
        <v>15</v>
      </c>
      <c r="B19" s="9" t="str">
        <f>VLOOKUP(D19:D163,Sheet2!C:D,2,0)</f>
        <v>31014650167155828</v>
      </c>
      <c r="C19" s="16" t="s">
        <v>1169</v>
      </c>
      <c r="D19" s="16" t="s">
        <v>1170</v>
      </c>
      <c r="E19" s="18" t="s">
        <v>15</v>
      </c>
      <c r="F19" s="19">
        <v>50000</v>
      </c>
      <c r="G19" s="20" t="s">
        <v>1128</v>
      </c>
      <c r="H19" s="20" t="s">
        <v>2384</v>
      </c>
      <c r="I19" s="14" t="s">
        <v>2381</v>
      </c>
      <c r="J19" s="56">
        <v>561.88</v>
      </c>
      <c r="K19" s="59"/>
      <c r="L19" s="58">
        <f t="shared" si="3"/>
        <v>543.75</v>
      </c>
      <c r="M19" s="59">
        <v>471.25</v>
      </c>
      <c r="N19" s="59">
        <v>90.63</v>
      </c>
      <c r="O19" s="59"/>
      <c r="P19" s="59">
        <f t="shared" si="0"/>
        <v>0</v>
      </c>
      <c r="Q19" s="16" t="s">
        <v>1169</v>
      </c>
      <c r="R19" s="168" t="s">
        <v>2220</v>
      </c>
      <c r="S19" s="71" t="s">
        <v>1172</v>
      </c>
      <c r="T19" s="73"/>
      <c r="U19" t="str">
        <f>VLOOKUP(D19:D163,Sheet2!C17:E386,3,FALSE)</f>
        <v>4.35</v>
      </c>
      <c r="V19">
        <f t="shared" si="1"/>
        <v>6.04166666666667</v>
      </c>
      <c r="W19">
        <v>93</v>
      </c>
      <c r="X19">
        <f t="shared" si="2"/>
        <v>561.875</v>
      </c>
      <c r="Y19">
        <f t="shared" si="4"/>
        <v>561.88</v>
      </c>
      <c r="AB19" s="79" t="s">
        <v>2184</v>
      </c>
      <c r="AC19" s="79" t="s">
        <v>2185</v>
      </c>
      <c r="AF19">
        <v>0</v>
      </c>
      <c r="AI19">
        <v>90</v>
      </c>
      <c r="AJ19" t="s">
        <v>2184</v>
      </c>
      <c r="AK19" t="s">
        <v>2373</v>
      </c>
      <c r="AL19" t="s">
        <v>2374</v>
      </c>
    </row>
    <row r="20" ht="22.5" spans="1:38">
      <c r="A20" s="8">
        <v>16</v>
      </c>
      <c r="B20" s="9" t="str">
        <f>VLOOKUP(D20:D164,Sheet2!C:D,2,0)</f>
        <v>31014650167162278</v>
      </c>
      <c r="C20" s="16" t="s">
        <v>1130</v>
      </c>
      <c r="D20" s="16" t="s">
        <v>1131</v>
      </c>
      <c r="E20" s="18" t="s">
        <v>15</v>
      </c>
      <c r="F20" s="19">
        <v>50000</v>
      </c>
      <c r="G20" s="20" t="s">
        <v>1128</v>
      </c>
      <c r="H20" s="20" t="s">
        <v>2384</v>
      </c>
      <c r="I20" s="14" t="s">
        <v>2381</v>
      </c>
      <c r="J20" s="56">
        <v>561.88</v>
      </c>
      <c r="K20" s="59"/>
      <c r="L20" s="58">
        <f t="shared" si="3"/>
        <v>543.75</v>
      </c>
      <c r="M20" s="59">
        <v>471.25</v>
      </c>
      <c r="N20" s="59">
        <v>90.63</v>
      </c>
      <c r="O20" s="59"/>
      <c r="P20" s="59">
        <f t="shared" si="0"/>
        <v>0</v>
      </c>
      <c r="Q20" s="16" t="s">
        <v>1130</v>
      </c>
      <c r="R20" s="168" t="s">
        <v>2221</v>
      </c>
      <c r="S20" s="71" t="s">
        <v>1133</v>
      </c>
      <c r="T20" s="73"/>
      <c r="U20" t="str">
        <f>VLOOKUP(D20:D164,Sheet2!C18:E387,3,FALSE)</f>
        <v>4.35</v>
      </c>
      <c r="V20">
        <f t="shared" si="1"/>
        <v>6.04166666666667</v>
      </c>
      <c r="W20">
        <v>93</v>
      </c>
      <c r="X20">
        <f t="shared" si="2"/>
        <v>561.875</v>
      </c>
      <c r="Y20">
        <f t="shared" si="4"/>
        <v>561.88</v>
      </c>
      <c r="AB20" s="79" t="s">
        <v>2184</v>
      </c>
      <c r="AC20" s="79" t="s">
        <v>2185</v>
      </c>
      <c r="AF20">
        <v>0</v>
      </c>
      <c r="AI20">
        <v>90</v>
      </c>
      <c r="AJ20" t="s">
        <v>2184</v>
      </c>
      <c r="AK20" t="s">
        <v>2373</v>
      </c>
      <c r="AL20" t="s">
        <v>2374</v>
      </c>
    </row>
    <row r="21" ht="22.5" spans="1:38">
      <c r="A21" s="8">
        <v>17</v>
      </c>
      <c r="B21" s="9" t="str">
        <f>VLOOKUP(D21:D165,Sheet2!C:D,2,0)</f>
        <v>31014650167186426</v>
      </c>
      <c r="C21" s="16" t="s">
        <v>1135</v>
      </c>
      <c r="D21" s="16" t="s">
        <v>1136</v>
      </c>
      <c r="E21" s="18" t="s">
        <v>15</v>
      </c>
      <c r="F21" s="19">
        <v>50000</v>
      </c>
      <c r="G21" s="20" t="s">
        <v>1128</v>
      </c>
      <c r="H21" s="20" t="s">
        <v>2384</v>
      </c>
      <c r="I21" s="14" t="s">
        <v>2381</v>
      </c>
      <c r="J21" s="56">
        <v>561.88</v>
      </c>
      <c r="K21" s="59"/>
      <c r="L21" s="58">
        <f t="shared" si="3"/>
        <v>543.75</v>
      </c>
      <c r="M21" s="59">
        <v>477.29</v>
      </c>
      <c r="N21" s="59"/>
      <c r="O21" s="59"/>
      <c r="P21" s="59">
        <f t="shared" si="0"/>
        <v>84.59</v>
      </c>
      <c r="Q21" s="16" t="s">
        <v>1135</v>
      </c>
      <c r="R21" s="168" t="s">
        <v>2222</v>
      </c>
      <c r="S21" s="71" t="s">
        <v>1138</v>
      </c>
      <c r="T21" s="73"/>
      <c r="U21" t="str">
        <f>VLOOKUP(D21:D165,Sheet2!C19:E388,3,FALSE)</f>
        <v>4.35</v>
      </c>
      <c r="V21">
        <f t="shared" si="1"/>
        <v>6.04166666666667</v>
      </c>
      <c r="W21">
        <v>93</v>
      </c>
      <c r="X21">
        <f t="shared" si="2"/>
        <v>561.875</v>
      </c>
      <c r="Y21">
        <f t="shared" si="4"/>
        <v>561.88</v>
      </c>
      <c r="AB21" s="79" t="s">
        <v>2184</v>
      </c>
      <c r="AC21" s="79" t="s">
        <v>2185</v>
      </c>
      <c r="AF21">
        <v>0</v>
      </c>
      <c r="AI21">
        <v>90</v>
      </c>
      <c r="AJ21" t="s">
        <v>2184</v>
      </c>
      <c r="AK21" t="s">
        <v>2373</v>
      </c>
      <c r="AL21" t="s">
        <v>2374</v>
      </c>
    </row>
    <row r="22" ht="22.5" spans="1:38">
      <c r="A22" s="8">
        <v>18</v>
      </c>
      <c r="B22" s="9" t="str">
        <f>VLOOKUP(D22:D166,Sheet2!C:D,2,0)</f>
        <v>31014650167203410</v>
      </c>
      <c r="C22" s="16" t="s">
        <v>1160</v>
      </c>
      <c r="D22" s="16" t="s">
        <v>1161</v>
      </c>
      <c r="E22" s="18" t="s">
        <v>15</v>
      </c>
      <c r="F22" s="19">
        <v>50000</v>
      </c>
      <c r="G22" s="20" t="s">
        <v>1128</v>
      </c>
      <c r="H22" s="20" t="s">
        <v>2384</v>
      </c>
      <c r="I22" s="14" t="s">
        <v>2381</v>
      </c>
      <c r="J22" s="56">
        <v>561.88</v>
      </c>
      <c r="K22" s="59"/>
      <c r="L22" s="58">
        <f t="shared" si="3"/>
        <v>543.75</v>
      </c>
      <c r="M22" s="59">
        <v>84.58</v>
      </c>
      <c r="N22" s="59">
        <v>477.29</v>
      </c>
      <c r="O22" s="59"/>
      <c r="P22" s="59">
        <f t="shared" si="0"/>
        <v>0.00999999999999091</v>
      </c>
      <c r="Q22" s="16" t="s">
        <v>1160</v>
      </c>
      <c r="R22" s="71" t="s">
        <v>2223</v>
      </c>
      <c r="S22" s="71" t="s">
        <v>1163</v>
      </c>
      <c r="T22" s="73"/>
      <c r="U22" t="str">
        <f>VLOOKUP(D22:D166,Sheet2!C20:E389,3,FALSE)</f>
        <v>4.35</v>
      </c>
      <c r="V22">
        <f t="shared" si="1"/>
        <v>6.04166666666667</v>
      </c>
      <c r="W22">
        <v>93</v>
      </c>
      <c r="X22">
        <f t="shared" si="2"/>
        <v>561.875</v>
      </c>
      <c r="Y22">
        <f t="shared" si="4"/>
        <v>561.88</v>
      </c>
      <c r="AB22" s="79" t="s">
        <v>2184</v>
      </c>
      <c r="AC22" s="79" t="s">
        <v>2185</v>
      </c>
      <c r="AF22">
        <v>0</v>
      </c>
      <c r="AI22">
        <v>90</v>
      </c>
      <c r="AJ22" t="s">
        <v>2184</v>
      </c>
      <c r="AK22" t="s">
        <v>2373</v>
      </c>
      <c r="AL22" t="s">
        <v>2374</v>
      </c>
    </row>
    <row r="23" ht="22.5" spans="1:38">
      <c r="A23" s="8">
        <v>19</v>
      </c>
      <c r="B23" s="9" t="str">
        <f>VLOOKUP(D23:D167,Sheet2!C:D,2,0)</f>
        <v>31014650205709127</v>
      </c>
      <c r="C23" s="10" t="s">
        <v>1501</v>
      </c>
      <c r="D23" s="10" t="s">
        <v>1502</v>
      </c>
      <c r="E23" s="12" t="s">
        <v>15</v>
      </c>
      <c r="F23" s="21">
        <v>20000</v>
      </c>
      <c r="G23" s="14" t="s">
        <v>2385</v>
      </c>
      <c r="H23" s="14" t="s">
        <v>2386</v>
      </c>
      <c r="I23" s="14" t="s">
        <v>2381</v>
      </c>
      <c r="J23" s="56">
        <v>224.75</v>
      </c>
      <c r="K23" s="59"/>
      <c r="L23" s="58">
        <f t="shared" si="3"/>
        <v>217.5</v>
      </c>
      <c r="M23" s="59">
        <v>188.33</v>
      </c>
      <c r="N23" s="59">
        <v>36.25</v>
      </c>
      <c r="O23" s="59"/>
      <c r="P23" s="59">
        <f t="shared" si="0"/>
        <v>0.169999999999987</v>
      </c>
      <c r="Q23" s="10" t="s">
        <v>1501</v>
      </c>
      <c r="R23" s="71" t="s">
        <v>2224</v>
      </c>
      <c r="S23" s="71" t="s">
        <v>1507</v>
      </c>
      <c r="T23" s="73"/>
      <c r="U23" t="str">
        <f>VLOOKUP(D23:D167,Sheet2!C21:E390,3,FALSE)</f>
        <v>4.35</v>
      </c>
      <c r="V23">
        <f t="shared" si="1"/>
        <v>2.41666666666667</v>
      </c>
      <c r="W23">
        <v>93</v>
      </c>
      <c r="X23">
        <f t="shared" si="2"/>
        <v>224.75</v>
      </c>
      <c r="Y23">
        <f t="shared" si="4"/>
        <v>224.75</v>
      </c>
      <c r="AB23" s="79" t="s">
        <v>2184</v>
      </c>
      <c r="AC23" s="79" t="s">
        <v>2185</v>
      </c>
      <c r="AF23">
        <v>0</v>
      </c>
      <c r="AI23">
        <v>90</v>
      </c>
      <c r="AJ23" t="s">
        <v>2184</v>
      </c>
      <c r="AK23" t="s">
        <v>2373</v>
      </c>
      <c r="AL23" t="s">
        <v>2374</v>
      </c>
    </row>
    <row r="24" ht="22.5" spans="1:38">
      <c r="A24" s="8">
        <v>20</v>
      </c>
      <c r="B24" s="9" t="str">
        <f>VLOOKUP(D24:D168,Sheet2!C:D,2,0)</f>
        <v>31014650211316152</v>
      </c>
      <c r="C24" s="10" t="s">
        <v>1518</v>
      </c>
      <c r="D24" s="10" t="s">
        <v>1519</v>
      </c>
      <c r="E24" s="12" t="s">
        <v>15</v>
      </c>
      <c r="F24" s="21">
        <v>20000</v>
      </c>
      <c r="G24" s="14" t="s">
        <v>2387</v>
      </c>
      <c r="H24" s="14" t="s">
        <v>2388</v>
      </c>
      <c r="I24" s="14" t="s">
        <v>2381</v>
      </c>
      <c r="J24" s="56">
        <v>224.75</v>
      </c>
      <c r="K24" s="59"/>
      <c r="L24" s="58">
        <f t="shared" si="3"/>
        <v>217.5</v>
      </c>
      <c r="M24" s="59">
        <v>24.17</v>
      </c>
      <c r="N24" s="59"/>
      <c r="O24" s="59"/>
      <c r="P24" s="59">
        <f t="shared" si="0"/>
        <v>200.58</v>
      </c>
      <c r="Q24" s="10" t="s">
        <v>1518</v>
      </c>
      <c r="R24" s="71" t="s">
        <v>2225</v>
      </c>
      <c r="S24" s="71" t="s">
        <v>1524</v>
      </c>
      <c r="T24" s="73"/>
      <c r="U24" t="str">
        <f>VLOOKUP(D24:D168,Sheet2!C22:E391,3,FALSE)</f>
        <v>4.35</v>
      </c>
      <c r="V24">
        <f t="shared" si="1"/>
        <v>2.41666666666667</v>
      </c>
      <c r="W24">
        <v>93</v>
      </c>
      <c r="X24">
        <f t="shared" si="2"/>
        <v>224.75</v>
      </c>
      <c r="Y24">
        <f t="shared" si="4"/>
        <v>224.75</v>
      </c>
      <c r="AB24" s="79" t="s">
        <v>2184</v>
      </c>
      <c r="AC24" s="79" t="s">
        <v>2185</v>
      </c>
      <c r="AF24">
        <v>0</v>
      </c>
      <c r="AI24">
        <v>90</v>
      </c>
      <c r="AJ24" t="s">
        <v>2184</v>
      </c>
      <c r="AK24" t="s">
        <v>2373</v>
      </c>
      <c r="AL24" t="s">
        <v>2374</v>
      </c>
    </row>
    <row r="25" ht="22.5" spans="1:38">
      <c r="A25" s="8">
        <v>21</v>
      </c>
      <c r="B25" s="9" t="str">
        <f>VLOOKUP(D25:D169,Sheet2!C:D,2,0)</f>
        <v>31014650217736181</v>
      </c>
      <c r="C25" s="10" t="s">
        <v>1527</v>
      </c>
      <c r="D25" s="10" t="s">
        <v>1528</v>
      </c>
      <c r="E25" s="12" t="s">
        <v>15</v>
      </c>
      <c r="F25" s="21">
        <v>50000</v>
      </c>
      <c r="G25" s="14" t="s">
        <v>2389</v>
      </c>
      <c r="H25" s="14" t="s">
        <v>2390</v>
      </c>
      <c r="I25" s="14" t="s">
        <v>2381</v>
      </c>
      <c r="J25" s="56">
        <v>561.88</v>
      </c>
      <c r="K25" s="59"/>
      <c r="L25" s="58">
        <f t="shared" si="3"/>
        <v>543.75</v>
      </c>
      <c r="M25" s="59">
        <v>90.63</v>
      </c>
      <c r="N25" s="59"/>
      <c r="O25" s="59"/>
      <c r="P25" s="59">
        <f t="shared" si="0"/>
        <v>471.25</v>
      </c>
      <c r="Q25" s="10" t="s">
        <v>1527</v>
      </c>
      <c r="R25" s="71" t="s">
        <v>2226</v>
      </c>
      <c r="S25" s="71">
        <v>15111003525</v>
      </c>
      <c r="T25" s="73"/>
      <c r="U25" t="str">
        <f>VLOOKUP(D25:D169,Sheet2!C23:E392,3,FALSE)</f>
        <v>4.35</v>
      </c>
      <c r="V25">
        <f t="shared" si="1"/>
        <v>6.04166666666667</v>
      </c>
      <c r="W25">
        <v>93</v>
      </c>
      <c r="X25">
        <f t="shared" si="2"/>
        <v>561.875</v>
      </c>
      <c r="Y25">
        <f t="shared" si="4"/>
        <v>561.88</v>
      </c>
      <c r="AB25" s="79" t="s">
        <v>2184</v>
      </c>
      <c r="AC25" s="79" t="s">
        <v>2185</v>
      </c>
      <c r="AF25">
        <v>0</v>
      </c>
      <c r="AI25">
        <v>90</v>
      </c>
      <c r="AJ25" t="s">
        <v>2184</v>
      </c>
      <c r="AK25" t="s">
        <v>2373</v>
      </c>
      <c r="AL25" t="s">
        <v>2374</v>
      </c>
    </row>
    <row r="26" ht="22.5" spans="1:38">
      <c r="A26" s="8">
        <v>22</v>
      </c>
      <c r="B26" s="9" t="str">
        <f>VLOOKUP(D26:D170,Sheet2!C:D,2,0)</f>
        <v>31014650258033826</v>
      </c>
      <c r="C26" s="10" t="s">
        <v>1551</v>
      </c>
      <c r="D26" s="10" t="s">
        <v>1552</v>
      </c>
      <c r="E26" s="12" t="s">
        <v>15</v>
      </c>
      <c r="F26" s="21">
        <v>50000</v>
      </c>
      <c r="G26" s="14" t="s">
        <v>1556</v>
      </c>
      <c r="H26" s="14" t="s">
        <v>2391</v>
      </c>
      <c r="I26" s="14" t="s">
        <v>2381</v>
      </c>
      <c r="J26" s="56">
        <v>561.88</v>
      </c>
      <c r="K26" s="59"/>
      <c r="L26" s="58">
        <f t="shared" si="3"/>
        <v>543.75</v>
      </c>
      <c r="M26" s="59">
        <v>271.88</v>
      </c>
      <c r="N26" s="59"/>
      <c r="O26" s="59"/>
      <c r="P26" s="59">
        <f t="shared" si="0"/>
        <v>290</v>
      </c>
      <c r="Q26" s="10" t="s">
        <v>1551</v>
      </c>
      <c r="R26" s="169" t="s">
        <v>2227</v>
      </c>
      <c r="S26" s="71">
        <v>18174582315</v>
      </c>
      <c r="T26" s="73"/>
      <c r="U26" t="str">
        <f>VLOOKUP(D26:D170,Sheet2!C24:E393,3,FALSE)</f>
        <v>4.35</v>
      </c>
      <c r="V26">
        <f t="shared" si="1"/>
        <v>6.04166666666667</v>
      </c>
      <c r="W26">
        <v>93</v>
      </c>
      <c r="X26">
        <f t="shared" si="2"/>
        <v>561.875</v>
      </c>
      <c r="Y26">
        <f t="shared" si="4"/>
        <v>561.88</v>
      </c>
      <c r="AB26" s="79" t="s">
        <v>2184</v>
      </c>
      <c r="AC26" s="79" t="s">
        <v>2185</v>
      </c>
      <c r="AF26">
        <v>0</v>
      </c>
      <c r="AI26">
        <v>90</v>
      </c>
      <c r="AJ26" t="s">
        <v>2184</v>
      </c>
      <c r="AK26" t="s">
        <v>2373</v>
      </c>
      <c r="AL26" t="s">
        <v>2374</v>
      </c>
    </row>
    <row r="27" ht="22.5" spans="1:38">
      <c r="A27" s="8">
        <v>23</v>
      </c>
      <c r="B27" s="9" t="str">
        <f>VLOOKUP(D27:D171,Sheet2!C:D,2,0)</f>
        <v>31014650258074320</v>
      </c>
      <c r="C27" s="10" t="s">
        <v>1569</v>
      </c>
      <c r="D27" s="10" t="s">
        <v>1570</v>
      </c>
      <c r="E27" s="12" t="s">
        <v>15</v>
      </c>
      <c r="F27" s="21">
        <v>50000</v>
      </c>
      <c r="G27" s="14" t="s">
        <v>1556</v>
      </c>
      <c r="H27" s="14" t="s">
        <v>2391</v>
      </c>
      <c r="I27" s="14" t="s">
        <v>2381</v>
      </c>
      <c r="J27" s="56">
        <v>561.88</v>
      </c>
      <c r="K27" s="59"/>
      <c r="L27" s="58">
        <f t="shared" si="3"/>
        <v>543.75</v>
      </c>
      <c r="M27" s="59">
        <v>271.88</v>
      </c>
      <c r="N27" s="59"/>
      <c r="O27" s="59"/>
      <c r="P27" s="59">
        <f t="shared" si="0"/>
        <v>290</v>
      </c>
      <c r="Q27" s="10" t="s">
        <v>1569</v>
      </c>
      <c r="R27" s="169" t="s">
        <v>2228</v>
      </c>
      <c r="S27" s="71">
        <v>18174554853</v>
      </c>
      <c r="T27" s="73"/>
      <c r="U27" t="str">
        <f>VLOOKUP(D27:D171,Sheet2!C25:E394,3,FALSE)</f>
        <v>4.35</v>
      </c>
      <c r="V27">
        <f t="shared" si="1"/>
        <v>6.04166666666667</v>
      </c>
      <c r="W27">
        <v>93</v>
      </c>
      <c r="X27">
        <f t="shared" si="2"/>
        <v>561.875</v>
      </c>
      <c r="Y27">
        <f t="shared" si="4"/>
        <v>561.88</v>
      </c>
      <c r="AB27" s="79" t="s">
        <v>2184</v>
      </c>
      <c r="AC27" s="79" t="s">
        <v>2185</v>
      </c>
      <c r="AF27">
        <v>0</v>
      </c>
      <c r="AI27">
        <v>90</v>
      </c>
      <c r="AJ27" t="s">
        <v>2184</v>
      </c>
      <c r="AK27" t="s">
        <v>2373</v>
      </c>
      <c r="AL27" t="s">
        <v>2374</v>
      </c>
    </row>
    <row r="28" ht="22.5" spans="1:38">
      <c r="A28" s="8">
        <v>24</v>
      </c>
      <c r="B28" s="9" t="str">
        <f>VLOOKUP(D28:D172,Sheet2!C:D,2,0)</f>
        <v>31014650258131041</v>
      </c>
      <c r="C28" s="10" t="s">
        <v>1558</v>
      </c>
      <c r="D28" s="10" t="s">
        <v>1559</v>
      </c>
      <c r="E28" s="12" t="s">
        <v>15</v>
      </c>
      <c r="F28" s="21">
        <v>50000</v>
      </c>
      <c r="G28" s="14" t="s">
        <v>1556</v>
      </c>
      <c r="H28" s="14" t="s">
        <v>2391</v>
      </c>
      <c r="I28" s="14" t="s">
        <v>2381</v>
      </c>
      <c r="J28" s="56">
        <v>561.88</v>
      </c>
      <c r="K28" s="59"/>
      <c r="L28" s="58">
        <f t="shared" si="3"/>
        <v>543.75</v>
      </c>
      <c r="M28" s="59">
        <v>271.88</v>
      </c>
      <c r="N28" s="59"/>
      <c r="O28" s="59"/>
      <c r="P28" s="59">
        <f t="shared" si="0"/>
        <v>290</v>
      </c>
      <c r="Q28" s="10" t="s">
        <v>1558</v>
      </c>
      <c r="R28" s="169" t="s">
        <v>2229</v>
      </c>
      <c r="S28" s="71">
        <v>17858655070</v>
      </c>
      <c r="T28" s="73"/>
      <c r="U28" t="str">
        <f>VLOOKUP(D28:D172,Sheet2!C26:E395,3,FALSE)</f>
        <v>4.35</v>
      </c>
      <c r="V28">
        <f t="shared" si="1"/>
        <v>6.04166666666667</v>
      </c>
      <c r="W28">
        <v>93</v>
      </c>
      <c r="X28">
        <f t="shared" si="2"/>
        <v>561.875</v>
      </c>
      <c r="Y28">
        <f t="shared" si="4"/>
        <v>561.88</v>
      </c>
      <c r="AB28" s="79" t="s">
        <v>2184</v>
      </c>
      <c r="AC28" s="79" t="s">
        <v>2185</v>
      </c>
      <c r="AF28">
        <v>0</v>
      </c>
      <c r="AI28">
        <v>90</v>
      </c>
      <c r="AJ28" t="s">
        <v>2184</v>
      </c>
      <c r="AK28" t="s">
        <v>2373</v>
      </c>
      <c r="AL28" t="s">
        <v>2374</v>
      </c>
    </row>
    <row r="29" ht="48.75" spans="1:46">
      <c r="A29" s="22">
        <v>25</v>
      </c>
      <c r="B29" s="23" t="str">
        <f>VLOOKUP(D29:D173,Sheet2!C:D,2,0)</f>
        <v>31014650356543644</v>
      </c>
      <c r="C29" s="24" t="s">
        <v>2013</v>
      </c>
      <c r="D29" s="174" t="s">
        <v>2014</v>
      </c>
      <c r="E29" s="24" t="s">
        <v>15</v>
      </c>
      <c r="F29" s="26">
        <v>50000</v>
      </c>
      <c r="G29" s="27" t="s">
        <v>2015</v>
      </c>
      <c r="H29" s="28" t="s">
        <v>2016</v>
      </c>
      <c r="I29" s="62" t="s">
        <v>2381</v>
      </c>
      <c r="J29" s="63">
        <v>344.44</v>
      </c>
      <c r="K29" s="58">
        <v>0</v>
      </c>
      <c r="L29" s="58">
        <v>0</v>
      </c>
      <c r="M29" s="64" t="s">
        <v>2453</v>
      </c>
      <c r="N29" s="65"/>
      <c r="O29" s="65"/>
      <c r="P29" s="65">
        <v>0</v>
      </c>
      <c r="Q29" s="24" t="s">
        <v>2013</v>
      </c>
      <c r="R29" s="75"/>
      <c r="S29" s="76" t="s">
        <v>2018</v>
      </c>
      <c r="T29" s="77"/>
      <c r="U29" s="78" t="str">
        <f>VLOOKUP(D29:D173,Sheet2!C27:E396,3,FALSE)</f>
        <v>4</v>
      </c>
      <c r="V29" s="79">
        <f t="shared" si="1"/>
        <v>5.55555555555556</v>
      </c>
      <c r="W29" s="79">
        <v>93</v>
      </c>
      <c r="X29" s="79">
        <f t="shared" si="2"/>
        <v>516.666666666667</v>
      </c>
      <c r="Y29" s="79">
        <f t="shared" si="4"/>
        <v>516.67</v>
      </c>
      <c r="Z29" s="79">
        <f t="shared" ref="Z29:Z33" si="5">I29-G29</f>
        <v>62</v>
      </c>
      <c r="AA29" s="79">
        <f t="shared" ref="AA29:AA33" si="6">V29*Z29</f>
        <v>344.444444444444</v>
      </c>
      <c r="AB29" s="79" t="s">
        <v>2184</v>
      </c>
      <c r="AC29" s="79" t="s">
        <v>2185</v>
      </c>
      <c r="AD29" s="79">
        <f>ROUND(AA29:AA148,2)</f>
        <v>344.44</v>
      </c>
      <c r="AE29" s="79">
        <f t="shared" ref="AE29:AE33" si="7">J29-AD29</f>
        <v>0</v>
      </c>
      <c r="AF29" s="79">
        <f t="shared" ref="AF29:AF33" si="8">W29-Z29</f>
        <v>31</v>
      </c>
      <c r="AG29" s="79">
        <v>90</v>
      </c>
      <c r="AH29" s="79"/>
      <c r="AI29" s="79">
        <f>AG29-AF29</f>
        <v>59</v>
      </c>
      <c r="AJ29" t="s">
        <v>2392</v>
      </c>
      <c r="AK29" t="s">
        <v>2393</v>
      </c>
      <c r="AL29" t="s">
        <v>2394</v>
      </c>
      <c r="AM29" s="78">
        <v>0</v>
      </c>
      <c r="AN29" s="78">
        <v>27.78</v>
      </c>
      <c r="AO29" s="78">
        <v>172.23</v>
      </c>
      <c r="AP29" s="78">
        <f t="shared" ref="AP29:AP32" si="9">AO29-AM29-AN29</f>
        <v>144.45</v>
      </c>
      <c r="AQ29" s="78">
        <v>0</v>
      </c>
      <c r="AR29" s="78">
        <f t="shared" ref="AR29:AR33" si="10">AP29-AQ29</f>
        <v>144.45</v>
      </c>
      <c r="AS29" s="78">
        <v>0</v>
      </c>
      <c r="AT29" s="78"/>
    </row>
    <row r="30" ht="22.5" spans="1:44">
      <c r="A30" s="8">
        <v>26</v>
      </c>
      <c r="B30" s="29" t="str">
        <f>VLOOKUP(D30:D174,Sheet2!C:D,2,0)</f>
        <v>31014650356802066</v>
      </c>
      <c r="C30" s="30" t="s">
        <v>2068</v>
      </c>
      <c r="D30" s="31" t="s">
        <v>2069</v>
      </c>
      <c r="E30" s="30" t="s">
        <v>15</v>
      </c>
      <c r="F30" s="32">
        <v>50000</v>
      </c>
      <c r="G30" s="33" t="s">
        <v>2057</v>
      </c>
      <c r="H30" s="34" t="s">
        <v>2058</v>
      </c>
      <c r="I30" s="66" t="s">
        <v>2381</v>
      </c>
      <c r="J30" s="67">
        <v>338.89</v>
      </c>
      <c r="K30" s="58">
        <f>V30*AI30</f>
        <v>322.222222222222</v>
      </c>
      <c r="L30" s="58">
        <f>ROUND(K30:K148,2)</f>
        <v>322.22</v>
      </c>
      <c r="M30" s="68"/>
      <c r="N30" s="68"/>
      <c r="O30" s="68"/>
      <c r="P30" s="68">
        <v>0</v>
      </c>
      <c r="Q30" s="30" t="s">
        <v>2068</v>
      </c>
      <c r="R30" s="80"/>
      <c r="S30" s="81" t="s">
        <v>2071</v>
      </c>
      <c r="T30" s="82"/>
      <c r="U30" s="79" t="str">
        <f>VLOOKUP(D30:D174,Sheet2!C28:E397,3,FALSE)</f>
        <v>4</v>
      </c>
      <c r="V30" s="79">
        <f t="shared" si="1"/>
        <v>5.55555555555556</v>
      </c>
      <c r="W30" s="79">
        <v>93</v>
      </c>
      <c r="X30" s="79">
        <f t="shared" si="2"/>
        <v>516.666666666667</v>
      </c>
      <c r="Y30" s="79">
        <f t="shared" si="4"/>
        <v>516.67</v>
      </c>
      <c r="Z30" s="79">
        <f t="shared" si="5"/>
        <v>61</v>
      </c>
      <c r="AA30" s="79">
        <f t="shared" si="6"/>
        <v>338.888888888889</v>
      </c>
      <c r="AB30" s="79" t="s">
        <v>2184</v>
      </c>
      <c r="AC30" s="79" t="s">
        <v>2185</v>
      </c>
      <c r="AD30" s="79">
        <f t="shared" ref="AD30:AD33" si="11">ROUND(AA30:AA150,2)</f>
        <v>338.89</v>
      </c>
      <c r="AE30" s="79">
        <f t="shared" si="7"/>
        <v>0</v>
      </c>
      <c r="AF30" s="79">
        <f t="shared" si="8"/>
        <v>32</v>
      </c>
      <c r="AG30" s="79">
        <v>90</v>
      </c>
      <c r="AH30" s="79"/>
      <c r="AI30" s="79">
        <f>AG30-AF30</f>
        <v>58</v>
      </c>
      <c r="AJ30" t="s">
        <v>2395</v>
      </c>
      <c r="AK30" t="s">
        <v>2396</v>
      </c>
      <c r="AL30" t="s">
        <v>2397</v>
      </c>
      <c r="AM30">
        <v>47.13</v>
      </c>
      <c r="AN30">
        <v>75.09</v>
      </c>
      <c r="AO30">
        <v>177.78</v>
      </c>
      <c r="AP30">
        <f t="shared" si="9"/>
        <v>55.56</v>
      </c>
      <c r="AQ30">
        <f>AP30</f>
        <v>55.56</v>
      </c>
      <c r="AR30">
        <f t="shared" si="10"/>
        <v>0</v>
      </c>
    </row>
    <row r="31" ht="22.5" spans="1:44">
      <c r="A31" s="8">
        <v>27</v>
      </c>
      <c r="B31" s="29" t="str">
        <f>VLOOKUP(D31:D175,Sheet2!C:D,2,0)</f>
        <v>31014650356963205</v>
      </c>
      <c r="C31" s="30" t="s">
        <v>2178</v>
      </c>
      <c r="D31" s="31" t="s">
        <v>2179</v>
      </c>
      <c r="E31" s="30" t="s">
        <v>15</v>
      </c>
      <c r="F31" s="32">
        <v>50000</v>
      </c>
      <c r="G31" s="33" t="s">
        <v>2119</v>
      </c>
      <c r="H31" s="34" t="s">
        <v>2120</v>
      </c>
      <c r="I31" s="66" t="s">
        <v>2381</v>
      </c>
      <c r="J31" s="67">
        <v>333.33</v>
      </c>
      <c r="K31" s="58">
        <f>V31*AI31</f>
        <v>316.666666666667</v>
      </c>
      <c r="L31" s="58">
        <f>ROUND(K31:K149,2)</f>
        <v>316.67</v>
      </c>
      <c r="M31" s="68"/>
      <c r="N31" s="68"/>
      <c r="O31" s="68"/>
      <c r="P31" s="68">
        <v>0</v>
      </c>
      <c r="Q31" s="30" t="s">
        <v>2178</v>
      </c>
      <c r="R31" s="80"/>
      <c r="S31" s="81" t="s">
        <v>2180</v>
      </c>
      <c r="T31" s="82"/>
      <c r="U31" s="79" t="str">
        <f>VLOOKUP(D31:D175,Sheet2!C29:E398,3,FALSE)</f>
        <v>4</v>
      </c>
      <c r="V31" s="79">
        <f t="shared" si="1"/>
        <v>5.55555555555556</v>
      </c>
      <c r="W31" s="79">
        <v>93</v>
      </c>
      <c r="X31" s="79">
        <f t="shared" si="2"/>
        <v>516.666666666667</v>
      </c>
      <c r="Y31" s="79">
        <f t="shared" si="4"/>
        <v>516.67</v>
      </c>
      <c r="Z31" s="79">
        <f t="shared" si="5"/>
        <v>60</v>
      </c>
      <c r="AA31" s="79">
        <f t="shared" si="6"/>
        <v>333.333333333333</v>
      </c>
      <c r="AB31" s="79" t="s">
        <v>2184</v>
      </c>
      <c r="AC31" s="79" t="s">
        <v>2185</v>
      </c>
      <c r="AD31" s="79">
        <f t="shared" si="11"/>
        <v>333.33</v>
      </c>
      <c r="AE31" s="79">
        <f t="shared" si="7"/>
        <v>0</v>
      </c>
      <c r="AF31" s="79">
        <f t="shared" si="8"/>
        <v>33</v>
      </c>
      <c r="AG31" s="79">
        <v>90</v>
      </c>
      <c r="AH31" s="79"/>
      <c r="AI31" s="79">
        <f>AG31-AF31</f>
        <v>57</v>
      </c>
      <c r="AJ31" t="s">
        <v>2398</v>
      </c>
      <c r="AK31" t="s">
        <v>2399</v>
      </c>
      <c r="AL31" t="s">
        <v>2400</v>
      </c>
      <c r="AM31">
        <v>94.44</v>
      </c>
      <c r="AN31">
        <v>27.78</v>
      </c>
      <c r="AO31">
        <v>183.34</v>
      </c>
      <c r="AP31">
        <f t="shared" si="9"/>
        <v>61.12</v>
      </c>
      <c r="AQ31">
        <f>AP31</f>
        <v>61.12</v>
      </c>
      <c r="AR31">
        <f t="shared" si="10"/>
        <v>0</v>
      </c>
    </row>
    <row r="32" ht="22.5" spans="1:46">
      <c r="A32" s="8">
        <v>28</v>
      </c>
      <c r="B32" s="29" t="str">
        <f>VLOOKUP(D32:D176,Sheet2!C:D,2,0)</f>
        <v>31014650356946961</v>
      </c>
      <c r="C32" s="30" t="s">
        <v>2137</v>
      </c>
      <c r="D32" s="31" t="s">
        <v>2138</v>
      </c>
      <c r="E32" s="30" t="s">
        <v>15</v>
      </c>
      <c r="F32" s="32">
        <v>50000</v>
      </c>
      <c r="G32" s="33" t="s">
        <v>2119</v>
      </c>
      <c r="H32" s="34" t="s">
        <v>2120</v>
      </c>
      <c r="I32" s="66" t="s">
        <v>2381</v>
      </c>
      <c r="J32" s="67">
        <v>333.33</v>
      </c>
      <c r="K32" s="58">
        <f>V32*AI32</f>
        <v>316.666666666667</v>
      </c>
      <c r="L32" s="58">
        <f>ROUND(K32:K150,2)</f>
        <v>316.67</v>
      </c>
      <c r="M32" s="68"/>
      <c r="N32" s="68"/>
      <c r="O32" s="68"/>
      <c r="P32" s="68">
        <v>0</v>
      </c>
      <c r="Q32" s="30" t="s">
        <v>2137</v>
      </c>
      <c r="R32" s="80"/>
      <c r="S32" s="81" t="s">
        <v>2139</v>
      </c>
      <c r="T32" s="82"/>
      <c r="U32" s="79" t="str">
        <f>VLOOKUP(D32:D176,Sheet2!C30:E399,3,FALSE)</f>
        <v>4</v>
      </c>
      <c r="V32" s="79">
        <f t="shared" si="1"/>
        <v>5.55555555555556</v>
      </c>
      <c r="W32" s="79">
        <v>93</v>
      </c>
      <c r="X32" s="79">
        <f t="shared" si="2"/>
        <v>516.666666666667</v>
      </c>
      <c r="Y32" s="79">
        <f t="shared" si="4"/>
        <v>516.67</v>
      </c>
      <c r="Z32" s="79">
        <f t="shared" si="5"/>
        <v>60</v>
      </c>
      <c r="AA32" s="79">
        <f t="shared" si="6"/>
        <v>333.333333333333</v>
      </c>
      <c r="AB32" s="79" t="s">
        <v>2184</v>
      </c>
      <c r="AC32" s="79" t="s">
        <v>2185</v>
      </c>
      <c r="AD32" s="79">
        <f t="shared" si="11"/>
        <v>333.33</v>
      </c>
      <c r="AE32" s="79">
        <f t="shared" si="7"/>
        <v>0</v>
      </c>
      <c r="AF32" s="79">
        <f t="shared" si="8"/>
        <v>33</v>
      </c>
      <c r="AG32" s="79">
        <v>90</v>
      </c>
      <c r="AH32" s="79"/>
      <c r="AI32" s="79">
        <f>AG32-AF32</f>
        <v>57</v>
      </c>
      <c r="AJ32" t="s">
        <v>2398</v>
      </c>
      <c r="AK32" t="s">
        <v>2399</v>
      </c>
      <c r="AL32" t="s">
        <v>2400</v>
      </c>
      <c r="AM32">
        <v>94.44</v>
      </c>
      <c r="AN32">
        <v>27.78</v>
      </c>
      <c r="AO32">
        <v>183.34</v>
      </c>
      <c r="AP32">
        <f t="shared" si="9"/>
        <v>61.12</v>
      </c>
      <c r="AQ32">
        <v>59.94</v>
      </c>
      <c r="AR32">
        <f t="shared" si="10"/>
        <v>1.18000000000001</v>
      </c>
      <c r="AS32">
        <v>1.18</v>
      </c>
      <c r="AT32">
        <v>0</v>
      </c>
    </row>
    <row r="33" ht="22.5" spans="1:46">
      <c r="A33" s="8">
        <v>29</v>
      </c>
      <c r="B33" s="29" t="str">
        <f>VLOOKUP(D33:D177,Sheet2!C:D,2,0)</f>
        <v>31014650358463223</v>
      </c>
      <c r="C33" s="35" t="s">
        <v>1510</v>
      </c>
      <c r="D33" s="35" t="s">
        <v>1511</v>
      </c>
      <c r="E33" s="35" t="s">
        <v>15</v>
      </c>
      <c r="F33" s="36">
        <v>30000</v>
      </c>
      <c r="G33" s="37" t="s">
        <v>1513</v>
      </c>
      <c r="H33" s="37" t="s">
        <v>1514</v>
      </c>
      <c r="I33" s="66" t="s">
        <v>2381</v>
      </c>
      <c r="J33" s="67">
        <v>153.33</v>
      </c>
      <c r="K33" s="58">
        <f>V33*AI33</f>
        <v>173.333333333333</v>
      </c>
      <c r="L33" s="58">
        <f>ROUND(K33:K151,2)</f>
        <v>173.33</v>
      </c>
      <c r="M33" s="68"/>
      <c r="N33" s="68"/>
      <c r="O33" s="68"/>
      <c r="P33" s="68">
        <v>0</v>
      </c>
      <c r="Q33" s="35" t="s">
        <v>1510</v>
      </c>
      <c r="R33" s="80"/>
      <c r="S33" s="35" t="s">
        <v>1515</v>
      </c>
      <c r="T33" s="83"/>
      <c r="U33" s="79" t="str">
        <f>VLOOKUP(D33:D177,Sheet2!C31:E400,3,FALSE)</f>
        <v>4</v>
      </c>
      <c r="V33" s="79">
        <f t="shared" si="1"/>
        <v>3.33333333333333</v>
      </c>
      <c r="W33" s="79">
        <v>93</v>
      </c>
      <c r="X33" s="79">
        <f t="shared" si="2"/>
        <v>310</v>
      </c>
      <c r="Y33" s="79">
        <f t="shared" si="4"/>
        <v>310</v>
      </c>
      <c r="Z33" s="79">
        <f t="shared" si="5"/>
        <v>55</v>
      </c>
      <c r="AA33" s="79">
        <f t="shared" si="6"/>
        <v>183.333333333333</v>
      </c>
      <c r="AB33" s="79" t="s">
        <v>2184</v>
      </c>
      <c r="AC33" s="79" t="s">
        <v>2185</v>
      </c>
      <c r="AD33" s="79">
        <f t="shared" si="11"/>
        <v>183.33</v>
      </c>
      <c r="AE33" s="79">
        <f t="shared" si="7"/>
        <v>-30</v>
      </c>
      <c r="AF33" s="79">
        <f t="shared" si="8"/>
        <v>38</v>
      </c>
      <c r="AG33" s="79">
        <v>90</v>
      </c>
      <c r="AH33" s="79"/>
      <c r="AI33" s="79">
        <f>AG33-AF33</f>
        <v>52</v>
      </c>
      <c r="AJ33" t="s">
        <v>2401</v>
      </c>
      <c r="AK33" t="s">
        <v>2402</v>
      </c>
      <c r="AL33" t="s">
        <v>2403</v>
      </c>
      <c r="AM33">
        <v>56.67</v>
      </c>
      <c r="AN33">
        <v>30</v>
      </c>
      <c r="AO33">
        <f>Y33-AD33</f>
        <v>126.67</v>
      </c>
      <c r="AP33">
        <v>70</v>
      </c>
      <c r="AQ33">
        <v>0.83</v>
      </c>
      <c r="AR33">
        <f t="shared" si="10"/>
        <v>69.17</v>
      </c>
      <c r="AS33">
        <v>0</v>
      </c>
      <c r="AT33">
        <f>AR33-AS33</f>
        <v>69.17</v>
      </c>
    </row>
    <row r="34" spans="1:35">
      <c r="A34" s="8"/>
      <c r="B34" s="29"/>
      <c r="C34" s="35"/>
      <c r="D34" s="35"/>
      <c r="E34" s="38"/>
      <c r="F34" s="36"/>
      <c r="G34" s="37"/>
      <c r="H34" s="37"/>
      <c r="I34" s="66"/>
      <c r="J34" s="67">
        <f>SUM(J5:J33)</f>
        <v>12580.56</v>
      </c>
      <c r="K34" s="58">
        <f>V34*AI34</f>
        <v>0</v>
      </c>
      <c r="L34" s="58">
        <f>ROUND(K34:K152,2)</f>
        <v>0</v>
      </c>
      <c r="M34" s="68"/>
      <c r="N34" s="68"/>
      <c r="O34" s="68"/>
      <c r="P34" s="68"/>
      <c r="Q34" s="35"/>
      <c r="R34" s="80"/>
      <c r="S34" s="35"/>
      <c r="T34" s="84"/>
      <c r="U34" s="79"/>
      <c r="V34" s="79"/>
      <c r="W34" s="79"/>
      <c r="X34" s="79"/>
      <c r="Y34" s="79"/>
      <c r="Z34" s="79"/>
      <c r="AA34" s="79"/>
      <c r="AB34" s="79"/>
      <c r="AC34" s="79"/>
      <c r="AD34" s="79"/>
      <c r="AE34" s="79"/>
      <c r="AF34" s="79"/>
      <c r="AG34" s="79"/>
      <c r="AH34" s="79"/>
      <c r="AI34">
        <v>90</v>
      </c>
    </row>
    <row r="35" ht="22.5" hidden="1" spans="1:38">
      <c r="A35" s="8">
        <v>30</v>
      </c>
      <c r="B35" s="9" t="str">
        <f>VLOOKUP(D35:D178,Sheet2!C:D,2,0)</f>
        <v>31014650115716842</v>
      </c>
      <c r="C35" s="16" t="s">
        <v>342</v>
      </c>
      <c r="D35" s="167" t="s">
        <v>343</v>
      </c>
      <c r="E35" s="18" t="s">
        <v>27</v>
      </c>
      <c r="F35" s="19">
        <v>0</v>
      </c>
      <c r="G35" s="20" t="s">
        <v>184</v>
      </c>
      <c r="H35" s="20" t="s">
        <v>2376</v>
      </c>
      <c r="I35" s="14" t="s">
        <v>2377</v>
      </c>
      <c r="J35" s="60">
        <v>362.84</v>
      </c>
      <c r="K35" s="61"/>
      <c r="L35" s="58">
        <f>V35*AI35</f>
        <v>0</v>
      </c>
      <c r="M35" s="61">
        <v>0</v>
      </c>
      <c r="N35" s="61"/>
      <c r="O35" s="61"/>
      <c r="P35" s="59">
        <f t="shared" ref="P35:P48" si="12">J35-M35-N35-O35</f>
        <v>362.84</v>
      </c>
      <c r="Q35" s="16" t="s">
        <v>342</v>
      </c>
      <c r="R35" s="168" t="s">
        <v>2230</v>
      </c>
      <c r="S35" s="71" t="s">
        <v>346</v>
      </c>
      <c r="T35" s="85" t="s">
        <v>2231</v>
      </c>
      <c r="U35" t="str">
        <f>VLOOKUP(D35:D178,Sheet2!C32:E401,3,FALSE)</f>
        <v>4.75</v>
      </c>
      <c r="V35">
        <f t="shared" ref="V35:V48" si="13">F35*U35/100/12/30</f>
        <v>0</v>
      </c>
      <c r="W35">
        <v>93</v>
      </c>
      <c r="X35">
        <f t="shared" ref="X35:X48" si="14">V35*W35</f>
        <v>0</v>
      </c>
      <c r="Y35">
        <f t="shared" ref="Y35:Y48" si="15">ROUND(X35:X178,2)</f>
        <v>0</v>
      </c>
      <c r="AB35" s="79" t="s">
        <v>2184</v>
      </c>
      <c r="AC35" s="79" t="s">
        <v>2185</v>
      </c>
      <c r="AF35">
        <v>0</v>
      </c>
      <c r="AI35">
        <v>90</v>
      </c>
      <c r="AJ35" t="s">
        <v>2184</v>
      </c>
      <c r="AK35" t="s">
        <v>2373</v>
      </c>
      <c r="AL35" t="s">
        <v>2374</v>
      </c>
    </row>
    <row r="36" ht="22.5" hidden="1" spans="1:38">
      <c r="A36" s="8">
        <v>31</v>
      </c>
      <c r="B36" s="9" t="str">
        <f>VLOOKUP(D36:D179,Sheet2!C:D,2,0)</f>
        <v>31014650115656359</v>
      </c>
      <c r="C36" s="16" t="s">
        <v>234</v>
      </c>
      <c r="D36" s="167" t="s">
        <v>235</v>
      </c>
      <c r="E36" s="18" t="s">
        <v>27</v>
      </c>
      <c r="F36" s="19">
        <v>0</v>
      </c>
      <c r="G36" s="20" t="s">
        <v>184</v>
      </c>
      <c r="H36" s="20" t="s">
        <v>2376</v>
      </c>
      <c r="I36" s="14" t="s">
        <v>2377</v>
      </c>
      <c r="J36" s="60">
        <v>362.84</v>
      </c>
      <c r="K36" s="61"/>
      <c r="L36" s="58">
        <f t="shared" ref="L36:L48" si="16">V36*AI36</f>
        <v>0</v>
      </c>
      <c r="M36" s="61">
        <v>0</v>
      </c>
      <c r="N36" s="61"/>
      <c r="O36" s="61"/>
      <c r="P36" s="59">
        <f t="shared" si="12"/>
        <v>362.84</v>
      </c>
      <c r="Q36" s="16" t="s">
        <v>234</v>
      </c>
      <c r="R36" s="168" t="s">
        <v>2233</v>
      </c>
      <c r="S36" s="71" t="s">
        <v>238</v>
      </c>
      <c r="T36" s="85"/>
      <c r="U36">
        <v>4.75</v>
      </c>
      <c r="V36">
        <f t="shared" si="13"/>
        <v>0</v>
      </c>
      <c r="W36">
        <v>93</v>
      </c>
      <c r="X36">
        <f t="shared" si="14"/>
        <v>0</v>
      </c>
      <c r="Y36">
        <f t="shared" si="15"/>
        <v>0</v>
      </c>
      <c r="AB36" s="79" t="s">
        <v>2184</v>
      </c>
      <c r="AC36" s="79" t="s">
        <v>2185</v>
      </c>
      <c r="AF36">
        <v>0</v>
      </c>
      <c r="AI36">
        <v>90</v>
      </c>
      <c r="AJ36" t="s">
        <v>2184</v>
      </c>
      <c r="AK36" t="s">
        <v>2373</v>
      </c>
      <c r="AL36" t="s">
        <v>2374</v>
      </c>
    </row>
    <row r="37" ht="22.5" hidden="1" spans="1:38">
      <c r="A37" s="8">
        <v>32</v>
      </c>
      <c r="B37" s="9" t="str">
        <f>VLOOKUP(D37:D180,Sheet2!C:D,2,0)</f>
        <v>31014650115648702</v>
      </c>
      <c r="C37" s="16" t="s">
        <v>338</v>
      </c>
      <c r="D37" s="167" t="s">
        <v>339</v>
      </c>
      <c r="E37" s="18" t="s">
        <v>27</v>
      </c>
      <c r="F37" s="19">
        <v>0</v>
      </c>
      <c r="G37" s="20" t="s">
        <v>184</v>
      </c>
      <c r="H37" s="20" t="s">
        <v>2376</v>
      </c>
      <c r="I37" s="14" t="s">
        <v>2377</v>
      </c>
      <c r="J37" s="60">
        <v>362.84</v>
      </c>
      <c r="K37" s="61"/>
      <c r="L37" s="58">
        <f t="shared" si="16"/>
        <v>0</v>
      </c>
      <c r="M37" s="61">
        <v>362.84</v>
      </c>
      <c r="N37" s="61"/>
      <c r="O37" s="61"/>
      <c r="P37" s="59">
        <f t="shared" si="12"/>
        <v>0</v>
      </c>
      <c r="Q37" s="16" t="s">
        <v>338</v>
      </c>
      <c r="R37" s="71" t="s">
        <v>2234</v>
      </c>
      <c r="S37" s="71" t="s">
        <v>340</v>
      </c>
      <c r="T37" s="85"/>
      <c r="U37" t="str">
        <f>VLOOKUP(D37:D180,Sheet2!C34:E403,3,FALSE)</f>
        <v>4.75</v>
      </c>
      <c r="V37">
        <f t="shared" si="13"/>
        <v>0</v>
      </c>
      <c r="W37">
        <v>93</v>
      </c>
      <c r="X37">
        <f t="shared" si="14"/>
        <v>0</v>
      </c>
      <c r="Y37">
        <f t="shared" si="15"/>
        <v>0</v>
      </c>
      <c r="AB37" s="79" t="s">
        <v>2184</v>
      </c>
      <c r="AC37" s="79" t="s">
        <v>2185</v>
      </c>
      <c r="AF37">
        <v>0</v>
      </c>
      <c r="AI37">
        <v>90</v>
      </c>
      <c r="AJ37" t="s">
        <v>2184</v>
      </c>
      <c r="AK37" t="s">
        <v>2373</v>
      </c>
      <c r="AL37" t="s">
        <v>2374</v>
      </c>
    </row>
    <row r="38" ht="22.5" hidden="1" spans="1:38">
      <c r="A38" s="8">
        <v>33</v>
      </c>
      <c r="B38" s="9" t="str">
        <f>VLOOKUP(D38:D181,Sheet2!C:D,2,0)</f>
        <v>31014650115814056</v>
      </c>
      <c r="C38" s="16" t="s">
        <v>466</v>
      </c>
      <c r="D38" s="167" t="s">
        <v>467</v>
      </c>
      <c r="E38" s="18" t="s">
        <v>27</v>
      </c>
      <c r="F38" s="19">
        <v>0</v>
      </c>
      <c r="G38" s="20" t="s">
        <v>356</v>
      </c>
      <c r="H38" s="20" t="s">
        <v>2378</v>
      </c>
      <c r="I38" s="14" t="s">
        <v>2377</v>
      </c>
      <c r="J38" s="60">
        <v>362.84</v>
      </c>
      <c r="K38" s="61"/>
      <c r="L38" s="58">
        <f t="shared" si="16"/>
        <v>0</v>
      </c>
      <c r="M38" s="61">
        <v>362.84</v>
      </c>
      <c r="N38" s="61"/>
      <c r="O38" s="61"/>
      <c r="P38" s="59">
        <f t="shared" si="12"/>
        <v>0</v>
      </c>
      <c r="Q38" s="16" t="s">
        <v>466</v>
      </c>
      <c r="R38" s="71" t="s">
        <v>2235</v>
      </c>
      <c r="S38" s="71" t="s">
        <v>470</v>
      </c>
      <c r="T38" s="85"/>
      <c r="U38" t="str">
        <f>VLOOKUP(D38:D181,Sheet2!C35:E404,3,FALSE)</f>
        <v>4.75</v>
      </c>
      <c r="V38">
        <f t="shared" si="13"/>
        <v>0</v>
      </c>
      <c r="W38">
        <v>93</v>
      </c>
      <c r="X38">
        <f t="shared" si="14"/>
        <v>0</v>
      </c>
      <c r="Y38">
        <f t="shared" si="15"/>
        <v>0</v>
      </c>
      <c r="AB38" s="79" t="s">
        <v>2184</v>
      </c>
      <c r="AC38" s="79" t="s">
        <v>2185</v>
      </c>
      <c r="AF38">
        <v>0</v>
      </c>
      <c r="AI38">
        <v>90</v>
      </c>
      <c r="AJ38" t="s">
        <v>2184</v>
      </c>
      <c r="AK38" t="s">
        <v>2373</v>
      </c>
      <c r="AL38" t="s">
        <v>2374</v>
      </c>
    </row>
    <row r="39" ht="22.5" hidden="1" spans="1:38">
      <c r="A39" s="8">
        <v>34</v>
      </c>
      <c r="B39" s="9" t="str">
        <f>VLOOKUP(D39:D182,Sheet2!C:D,2,0)</f>
        <v>31014650115863285</v>
      </c>
      <c r="C39" s="16" t="s">
        <v>482</v>
      </c>
      <c r="D39" s="167" t="s">
        <v>483</v>
      </c>
      <c r="E39" s="18" t="s">
        <v>27</v>
      </c>
      <c r="F39" s="19">
        <v>0</v>
      </c>
      <c r="G39" s="20" t="s">
        <v>356</v>
      </c>
      <c r="H39" s="20" t="s">
        <v>2378</v>
      </c>
      <c r="I39" s="14" t="s">
        <v>2377</v>
      </c>
      <c r="J39" s="60">
        <v>362.84</v>
      </c>
      <c r="K39" s="61"/>
      <c r="L39" s="58">
        <f t="shared" si="16"/>
        <v>0</v>
      </c>
      <c r="M39" s="61">
        <v>0</v>
      </c>
      <c r="N39" s="61"/>
      <c r="O39" s="61"/>
      <c r="P39" s="59">
        <f t="shared" si="12"/>
        <v>362.84</v>
      </c>
      <c r="Q39" s="16" t="s">
        <v>482</v>
      </c>
      <c r="R39" s="168" t="s">
        <v>2237</v>
      </c>
      <c r="S39" s="71" t="s">
        <v>486</v>
      </c>
      <c r="T39" s="85"/>
      <c r="U39" t="str">
        <f>VLOOKUP(D39:D182,Sheet2!C36:E405,3,FALSE)</f>
        <v>4.75</v>
      </c>
      <c r="V39">
        <f t="shared" si="13"/>
        <v>0</v>
      </c>
      <c r="W39">
        <v>93</v>
      </c>
      <c r="X39">
        <f t="shared" si="14"/>
        <v>0</v>
      </c>
      <c r="Y39">
        <f t="shared" si="15"/>
        <v>0</v>
      </c>
      <c r="AB39" s="79" t="s">
        <v>2184</v>
      </c>
      <c r="AC39" s="79" t="s">
        <v>2185</v>
      </c>
      <c r="AF39">
        <v>0</v>
      </c>
      <c r="AI39">
        <v>90</v>
      </c>
      <c r="AJ39" t="s">
        <v>2184</v>
      </c>
      <c r="AK39" t="s">
        <v>2373</v>
      </c>
      <c r="AL39" t="s">
        <v>2374</v>
      </c>
    </row>
    <row r="40" ht="22.5" hidden="1" spans="1:38">
      <c r="A40" s="8">
        <v>35</v>
      </c>
      <c r="B40" s="9" t="str">
        <f>VLOOKUP(D40:D183,Sheet2!C:D,2,0)</f>
        <v>31014650115815764</v>
      </c>
      <c r="C40" s="16" t="s">
        <v>422</v>
      </c>
      <c r="D40" s="167" t="s">
        <v>423</v>
      </c>
      <c r="E40" s="18" t="s">
        <v>27</v>
      </c>
      <c r="F40" s="19">
        <v>0</v>
      </c>
      <c r="G40" s="20" t="s">
        <v>356</v>
      </c>
      <c r="H40" s="20" t="s">
        <v>2378</v>
      </c>
      <c r="I40" s="14" t="s">
        <v>2377</v>
      </c>
      <c r="J40" s="60">
        <v>362.84</v>
      </c>
      <c r="K40" s="61"/>
      <c r="L40" s="58">
        <f t="shared" si="16"/>
        <v>0</v>
      </c>
      <c r="M40" s="61">
        <v>0</v>
      </c>
      <c r="N40" s="61"/>
      <c r="O40" s="61"/>
      <c r="P40" s="59">
        <f t="shared" si="12"/>
        <v>362.84</v>
      </c>
      <c r="Q40" s="16" t="s">
        <v>422</v>
      </c>
      <c r="R40" s="168" t="s">
        <v>2238</v>
      </c>
      <c r="S40" s="71" t="s">
        <v>426</v>
      </c>
      <c r="T40" s="85"/>
      <c r="U40" t="str">
        <f>VLOOKUP(D40:D183,Sheet2!C37:E406,3,FALSE)</f>
        <v>4.75</v>
      </c>
      <c r="V40">
        <f t="shared" si="13"/>
        <v>0</v>
      </c>
      <c r="W40">
        <v>93</v>
      </c>
      <c r="X40">
        <f t="shared" si="14"/>
        <v>0</v>
      </c>
      <c r="Y40">
        <f t="shared" si="15"/>
        <v>0</v>
      </c>
      <c r="AB40" s="79" t="s">
        <v>2184</v>
      </c>
      <c r="AC40" s="79" t="s">
        <v>2185</v>
      </c>
      <c r="AF40">
        <v>0</v>
      </c>
      <c r="AI40">
        <v>90</v>
      </c>
      <c r="AJ40" t="s">
        <v>2184</v>
      </c>
      <c r="AK40" t="s">
        <v>2373</v>
      </c>
      <c r="AL40" t="s">
        <v>2374</v>
      </c>
    </row>
    <row r="41" ht="22.5" hidden="1" spans="1:38">
      <c r="A41" s="8">
        <v>36</v>
      </c>
      <c r="B41" s="9" t="str">
        <f>VLOOKUP(D41:D184,Sheet2!C:D,2,0)</f>
        <v>31014650115805347</v>
      </c>
      <c r="C41" s="16" t="s">
        <v>411</v>
      </c>
      <c r="D41" s="167" t="s">
        <v>412</v>
      </c>
      <c r="E41" s="18" t="s">
        <v>27</v>
      </c>
      <c r="F41" s="19">
        <v>0</v>
      </c>
      <c r="G41" s="20" t="s">
        <v>356</v>
      </c>
      <c r="H41" s="20" t="s">
        <v>2378</v>
      </c>
      <c r="I41" s="14" t="s">
        <v>2377</v>
      </c>
      <c r="J41" s="60">
        <v>362.84</v>
      </c>
      <c r="K41" s="61"/>
      <c r="L41" s="58">
        <f t="shared" si="16"/>
        <v>0</v>
      </c>
      <c r="M41" s="61">
        <v>349.72</v>
      </c>
      <c r="N41" s="61"/>
      <c r="O41" s="61"/>
      <c r="P41" s="59">
        <f t="shared" si="12"/>
        <v>13.1199999999999</v>
      </c>
      <c r="Q41" s="16" t="s">
        <v>411</v>
      </c>
      <c r="R41" s="170" t="s">
        <v>2239</v>
      </c>
      <c r="S41" s="71" t="s">
        <v>415</v>
      </c>
      <c r="T41" s="85"/>
      <c r="U41" t="str">
        <f>VLOOKUP(D41:D184,Sheet2!C38:E407,3,FALSE)</f>
        <v>4.75</v>
      </c>
      <c r="V41">
        <f t="shared" si="13"/>
        <v>0</v>
      </c>
      <c r="W41">
        <v>93</v>
      </c>
      <c r="X41">
        <f t="shared" si="14"/>
        <v>0</v>
      </c>
      <c r="Y41">
        <f t="shared" si="15"/>
        <v>0</v>
      </c>
      <c r="AB41" s="79" t="s">
        <v>2184</v>
      </c>
      <c r="AC41" s="79" t="s">
        <v>2185</v>
      </c>
      <c r="AF41">
        <v>0</v>
      </c>
      <c r="AI41">
        <v>90</v>
      </c>
      <c r="AJ41" t="s">
        <v>2184</v>
      </c>
      <c r="AK41" t="s">
        <v>2373</v>
      </c>
      <c r="AL41" t="s">
        <v>2374</v>
      </c>
    </row>
    <row r="42" ht="22.5" spans="1:38">
      <c r="A42" s="8">
        <v>37</v>
      </c>
      <c r="B42" s="9" t="str">
        <f>VLOOKUP(D42:D185,Sheet2!C:D,2,0)</f>
        <v>31014650164056137</v>
      </c>
      <c r="C42" s="39" t="s">
        <v>1076</v>
      </c>
      <c r="D42" s="39" t="s">
        <v>1077</v>
      </c>
      <c r="E42" s="40" t="s">
        <v>27</v>
      </c>
      <c r="F42" s="41">
        <v>50000</v>
      </c>
      <c r="G42" s="42" t="s">
        <v>2382</v>
      </c>
      <c r="H42" s="42" t="s">
        <v>2383</v>
      </c>
      <c r="I42" s="14" t="s">
        <v>2381</v>
      </c>
      <c r="J42" s="56">
        <v>561.88</v>
      </c>
      <c r="K42" s="59"/>
      <c r="L42" s="58">
        <f t="shared" si="16"/>
        <v>543.75</v>
      </c>
      <c r="M42" s="59">
        <v>471.25</v>
      </c>
      <c r="N42" s="59">
        <v>90.63</v>
      </c>
      <c r="O42" s="59"/>
      <c r="P42" s="59">
        <f t="shared" si="12"/>
        <v>0</v>
      </c>
      <c r="Q42" s="39" t="s">
        <v>1076</v>
      </c>
      <c r="R42" s="170" t="s">
        <v>2240</v>
      </c>
      <c r="S42" s="87" t="s">
        <v>1079</v>
      </c>
      <c r="T42" s="85"/>
      <c r="U42" t="str">
        <f>VLOOKUP(D42:D185,Sheet2!C39:E408,3,FALSE)</f>
        <v>4.35</v>
      </c>
      <c r="V42">
        <f t="shared" si="13"/>
        <v>6.04166666666667</v>
      </c>
      <c r="W42">
        <v>93</v>
      </c>
      <c r="X42">
        <f t="shared" si="14"/>
        <v>561.875</v>
      </c>
      <c r="Y42">
        <f t="shared" si="15"/>
        <v>561.88</v>
      </c>
      <c r="AB42" s="79" t="s">
        <v>2184</v>
      </c>
      <c r="AC42" s="79" t="s">
        <v>2185</v>
      </c>
      <c r="AF42">
        <v>0</v>
      </c>
      <c r="AI42">
        <v>90</v>
      </c>
      <c r="AJ42" t="s">
        <v>2184</v>
      </c>
      <c r="AK42" t="s">
        <v>2373</v>
      </c>
      <c r="AL42" t="s">
        <v>2374</v>
      </c>
    </row>
    <row r="43" ht="22.5" spans="1:38">
      <c r="A43" s="8">
        <v>38</v>
      </c>
      <c r="B43" s="9" t="str">
        <f>VLOOKUP(D43:D186,Sheet2!C:D,2,0)</f>
        <v>31014650167284990</v>
      </c>
      <c r="C43" s="10" t="s">
        <v>1207</v>
      </c>
      <c r="D43" s="10" t="s">
        <v>1208</v>
      </c>
      <c r="E43" s="12" t="s">
        <v>27</v>
      </c>
      <c r="F43" s="13">
        <v>50000</v>
      </c>
      <c r="G43" s="20" t="s">
        <v>1213</v>
      </c>
      <c r="H43" s="20" t="s">
        <v>2404</v>
      </c>
      <c r="I43" s="14" t="s">
        <v>2381</v>
      </c>
      <c r="J43" s="56">
        <v>561.88</v>
      </c>
      <c r="K43" s="59"/>
      <c r="L43" s="58">
        <f t="shared" si="16"/>
        <v>543.75</v>
      </c>
      <c r="M43" s="59">
        <v>90.63</v>
      </c>
      <c r="N43" s="59"/>
      <c r="O43" s="59"/>
      <c r="P43" s="59">
        <f t="shared" si="12"/>
        <v>471.25</v>
      </c>
      <c r="Q43" s="10" t="s">
        <v>1207</v>
      </c>
      <c r="R43" s="169" t="s">
        <v>2241</v>
      </c>
      <c r="S43" s="71" t="s">
        <v>1212</v>
      </c>
      <c r="T43" s="85"/>
      <c r="U43" t="str">
        <f>VLOOKUP(D43:D186,Sheet2!C40:E409,3,FALSE)</f>
        <v>4.35</v>
      </c>
      <c r="V43">
        <f t="shared" si="13"/>
        <v>6.04166666666667</v>
      </c>
      <c r="W43">
        <v>93</v>
      </c>
      <c r="X43">
        <f t="shared" si="14"/>
        <v>561.875</v>
      </c>
      <c r="Y43">
        <f t="shared" si="15"/>
        <v>561.88</v>
      </c>
      <c r="AB43" s="79" t="s">
        <v>2184</v>
      </c>
      <c r="AC43" s="79" t="s">
        <v>2185</v>
      </c>
      <c r="AF43">
        <v>0</v>
      </c>
      <c r="AI43">
        <v>90</v>
      </c>
      <c r="AJ43" t="s">
        <v>2184</v>
      </c>
      <c r="AK43" t="s">
        <v>2373</v>
      </c>
      <c r="AL43" t="s">
        <v>2374</v>
      </c>
    </row>
    <row r="44" ht="22.5" spans="1:38">
      <c r="A44" s="8">
        <v>39</v>
      </c>
      <c r="B44" s="9" t="str">
        <f>VLOOKUP(D44:D187,Sheet2!C:D,2,0)</f>
        <v>31014650177508078</v>
      </c>
      <c r="C44" s="10" t="s">
        <v>20</v>
      </c>
      <c r="D44" s="10" t="s">
        <v>1415</v>
      </c>
      <c r="E44" s="12" t="s">
        <v>27</v>
      </c>
      <c r="F44" s="13">
        <v>50000</v>
      </c>
      <c r="G44" s="20" t="s">
        <v>2405</v>
      </c>
      <c r="H44" s="20" t="s">
        <v>2406</v>
      </c>
      <c r="I44" s="14" t="s">
        <v>2381</v>
      </c>
      <c r="J44" s="56">
        <v>561.88</v>
      </c>
      <c r="K44" s="59"/>
      <c r="L44" s="58">
        <f t="shared" si="16"/>
        <v>543.75</v>
      </c>
      <c r="M44" s="59">
        <v>471.26</v>
      </c>
      <c r="N44" s="59">
        <v>90.63</v>
      </c>
      <c r="O44" s="59"/>
      <c r="P44" s="59">
        <f t="shared" si="12"/>
        <v>-0.00999999999999091</v>
      </c>
      <c r="Q44" s="10" t="s">
        <v>20</v>
      </c>
      <c r="R44" s="71" t="s">
        <v>2242</v>
      </c>
      <c r="S44" s="71" t="s">
        <v>1419</v>
      </c>
      <c r="T44" s="85"/>
      <c r="U44" t="str">
        <f>VLOOKUP(D44:D187,Sheet2!C41:E410,3,FALSE)</f>
        <v>4.35</v>
      </c>
      <c r="V44">
        <f t="shared" si="13"/>
        <v>6.04166666666667</v>
      </c>
      <c r="W44">
        <v>93</v>
      </c>
      <c r="X44">
        <f t="shared" si="14"/>
        <v>561.875</v>
      </c>
      <c r="Y44">
        <f t="shared" si="15"/>
        <v>561.88</v>
      </c>
      <c r="AB44" s="79" t="s">
        <v>2184</v>
      </c>
      <c r="AC44" s="79" t="s">
        <v>2185</v>
      </c>
      <c r="AF44">
        <v>0</v>
      </c>
      <c r="AI44">
        <v>90</v>
      </c>
      <c r="AJ44" t="s">
        <v>2184</v>
      </c>
      <c r="AK44" t="s">
        <v>2373</v>
      </c>
      <c r="AL44" t="s">
        <v>2374</v>
      </c>
    </row>
    <row r="45" ht="22.5" spans="1:38">
      <c r="A45" s="8">
        <v>40</v>
      </c>
      <c r="B45" s="9" t="str">
        <f>VLOOKUP(D45:D188,Sheet2!C:D,2,0)</f>
        <v>31014650178312143</v>
      </c>
      <c r="C45" s="10" t="s">
        <v>22</v>
      </c>
      <c r="D45" s="10" t="s">
        <v>1437</v>
      </c>
      <c r="E45" s="12" t="s">
        <v>27</v>
      </c>
      <c r="F45" s="13">
        <v>50000</v>
      </c>
      <c r="G45" s="20" t="s">
        <v>1442</v>
      </c>
      <c r="H45" s="20" t="s">
        <v>2407</v>
      </c>
      <c r="I45" s="14" t="s">
        <v>2381</v>
      </c>
      <c r="J45" s="56">
        <v>561.88</v>
      </c>
      <c r="K45" s="59"/>
      <c r="L45" s="58">
        <f t="shared" si="16"/>
        <v>543.75</v>
      </c>
      <c r="M45" s="59">
        <v>450.02</v>
      </c>
      <c r="N45" s="59">
        <v>90.63</v>
      </c>
      <c r="O45" s="59"/>
      <c r="P45" s="59">
        <f t="shared" si="12"/>
        <v>21.23</v>
      </c>
      <c r="Q45" s="10" t="s">
        <v>22</v>
      </c>
      <c r="R45" s="71" t="s">
        <v>2243</v>
      </c>
      <c r="S45" s="71" t="s">
        <v>1441</v>
      </c>
      <c r="T45" s="85"/>
      <c r="U45" t="str">
        <f>VLOOKUP(D45:D188,Sheet2!C42:E411,3,FALSE)</f>
        <v>4.35</v>
      </c>
      <c r="V45">
        <f t="shared" si="13"/>
        <v>6.04166666666667</v>
      </c>
      <c r="W45">
        <v>93</v>
      </c>
      <c r="X45">
        <f t="shared" si="14"/>
        <v>561.875</v>
      </c>
      <c r="Y45">
        <f t="shared" si="15"/>
        <v>561.88</v>
      </c>
      <c r="AB45" s="79" t="s">
        <v>2184</v>
      </c>
      <c r="AC45" s="79" t="s">
        <v>2185</v>
      </c>
      <c r="AF45">
        <v>0</v>
      </c>
      <c r="AI45">
        <v>90</v>
      </c>
      <c r="AJ45" t="s">
        <v>2184</v>
      </c>
      <c r="AK45" t="s">
        <v>2373</v>
      </c>
      <c r="AL45" t="s">
        <v>2374</v>
      </c>
    </row>
    <row r="46" ht="22.5" spans="1:38">
      <c r="A46" s="8">
        <v>41</v>
      </c>
      <c r="B46" s="9" t="str">
        <f>VLOOKUP(D46:D189,Sheet2!C:D,2,0)</f>
        <v>31014650179374437</v>
      </c>
      <c r="C46" s="10" t="s">
        <v>1455</v>
      </c>
      <c r="D46" s="10" t="s">
        <v>1456</v>
      </c>
      <c r="E46" s="12" t="s">
        <v>27</v>
      </c>
      <c r="F46" s="13">
        <v>50000</v>
      </c>
      <c r="G46" s="20" t="s">
        <v>1460</v>
      </c>
      <c r="H46" s="20" t="s">
        <v>2408</v>
      </c>
      <c r="I46" s="14" t="s">
        <v>2381</v>
      </c>
      <c r="J46" s="56">
        <v>561.88</v>
      </c>
      <c r="K46" s="59"/>
      <c r="L46" s="58">
        <f t="shared" si="16"/>
        <v>543.75</v>
      </c>
      <c r="M46" s="59">
        <v>507.5</v>
      </c>
      <c r="N46" s="59">
        <v>54.38</v>
      </c>
      <c r="O46" s="59"/>
      <c r="P46" s="59">
        <f t="shared" si="12"/>
        <v>0</v>
      </c>
      <c r="Q46" s="10" t="s">
        <v>1455</v>
      </c>
      <c r="R46" s="170" t="s">
        <v>2244</v>
      </c>
      <c r="S46" s="71" t="s">
        <v>1459</v>
      </c>
      <c r="T46" s="85"/>
      <c r="U46" t="str">
        <f>VLOOKUP(D46:D189,Sheet2!C43:E412,3,FALSE)</f>
        <v>4.35</v>
      </c>
      <c r="V46">
        <f t="shared" si="13"/>
        <v>6.04166666666667</v>
      </c>
      <c r="W46">
        <v>93</v>
      </c>
      <c r="X46">
        <f t="shared" si="14"/>
        <v>561.875</v>
      </c>
      <c r="Y46">
        <f t="shared" si="15"/>
        <v>561.88</v>
      </c>
      <c r="AB46" s="79" t="s">
        <v>2184</v>
      </c>
      <c r="AC46" s="79" t="s">
        <v>2185</v>
      </c>
      <c r="AF46">
        <v>0</v>
      </c>
      <c r="AI46">
        <v>90</v>
      </c>
      <c r="AJ46" t="s">
        <v>2184</v>
      </c>
      <c r="AK46" t="s">
        <v>2373</v>
      </c>
      <c r="AL46" t="s">
        <v>2374</v>
      </c>
    </row>
    <row r="47" ht="22.5" spans="1:38">
      <c r="A47" s="8">
        <v>42</v>
      </c>
      <c r="B47" s="9" t="str">
        <f>VLOOKUP(D47:D190,Sheet2!C:D,2,0)</f>
        <v>31014650258121623</v>
      </c>
      <c r="C47" s="10" t="s">
        <v>1596</v>
      </c>
      <c r="D47" s="165" t="s">
        <v>1597</v>
      </c>
      <c r="E47" s="12" t="s">
        <v>27</v>
      </c>
      <c r="F47" s="13">
        <v>50000</v>
      </c>
      <c r="G47" s="14" t="s">
        <v>1556</v>
      </c>
      <c r="H47" s="14" t="s">
        <v>2391</v>
      </c>
      <c r="I47" s="14" t="s">
        <v>2381</v>
      </c>
      <c r="J47" s="56">
        <v>561.88</v>
      </c>
      <c r="K47" s="59"/>
      <c r="L47" s="58">
        <f t="shared" si="16"/>
        <v>543.75</v>
      </c>
      <c r="M47" s="59">
        <v>326.25</v>
      </c>
      <c r="N47" s="59">
        <v>235.63</v>
      </c>
      <c r="O47" s="59"/>
      <c r="P47" s="59">
        <f t="shared" si="12"/>
        <v>0</v>
      </c>
      <c r="Q47" s="10" t="s">
        <v>1596</v>
      </c>
      <c r="R47" s="168" t="s">
        <v>2246</v>
      </c>
      <c r="S47" s="71">
        <v>15580682115</v>
      </c>
      <c r="T47" s="85"/>
      <c r="U47" t="str">
        <f>VLOOKUP(D47:D190,Sheet2!C44:E413,3,FALSE)</f>
        <v>4.35</v>
      </c>
      <c r="V47">
        <f t="shared" si="13"/>
        <v>6.04166666666667</v>
      </c>
      <c r="W47">
        <v>93</v>
      </c>
      <c r="X47">
        <f t="shared" si="14"/>
        <v>561.875</v>
      </c>
      <c r="Y47">
        <f t="shared" si="15"/>
        <v>561.88</v>
      </c>
      <c r="AB47" s="79" t="s">
        <v>2184</v>
      </c>
      <c r="AC47" s="79" t="s">
        <v>2185</v>
      </c>
      <c r="AF47">
        <v>0</v>
      </c>
      <c r="AI47">
        <v>90</v>
      </c>
      <c r="AJ47" t="s">
        <v>2184</v>
      </c>
      <c r="AK47" t="s">
        <v>2373</v>
      </c>
      <c r="AL47" t="s">
        <v>2374</v>
      </c>
    </row>
    <row r="48" ht="22.5" spans="1:38">
      <c r="A48" s="8">
        <v>43</v>
      </c>
      <c r="B48" s="9" t="str">
        <f>VLOOKUP(D48:D191,Sheet2!C:D,2,0)</f>
        <v>31014650275050615</v>
      </c>
      <c r="C48" s="43" t="s">
        <v>24</v>
      </c>
      <c r="D48" s="171" t="s">
        <v>1735</v>
      </c>
      <c r="E48" s="45" t="s">
        <v>27</v>
      </c>
      <c r="F48" s="13">
        <v>50000</v>
      </c>
      <c r="G48" s="46" t="s">
        <v>2409</v>
      </c>
      <c r="H48" s="46" t="s">
        <v>2410</v>
      </c>
      <c r="I48" s="14" t="s">
        <v>2381</v>
      </c>
      <c r="J48" s="56">
        <v>561.88</v>
      </c>
      <c r="K48" s="59"/>
      <c r="L48" s="58">
        <f t="shared" si="16"/>
        <v>543.75</v>
      </c>
      <c r="M48" s="59">
        <v>456.59</v>
      </c>
      <c r="N48" s="59">
        <v>90.63</v>
      </c>
      <c r="O48" s="59"/>
      <c r="P48" s="59">
        <f t="shared" si="12"/>
        <v>14.66</v>
      </c>
      <c r="Q48" s="43" t="s">
        <v>24</v>
      </c>
      <c r="R48" s="172" t="s">
        <v>2247</v>
      </c>
      <c r="S48" s="89">
        <v>18374588505</v>
      </c>
      <c r="T48" s="85"/>
      <c r="U48" t="str">
        <f>VLOOKUP(D48:D191,Sheet2!C45:E414,3,FALSE)</f>
        <v>4.35</v>
      </c>
      <c r="V48">
        <f t="shared" si="13"/>
        <v>6.04166666666667</v>
      </c>
      <c r="W48">
        <v>93</v>
      </c>
      <c r="X48">
        <f t="shared" si="14"/>
        <v>561.875</v>
      </c>
      <c r="Y48">
        <f t="shared" si="15"/>
        <v>561.88</v>
      </c>
      <c r="AB48" s="79" t="s">
        <v>2184</v>
      </c>
      <c r="AC48" s="79" t="s">
        <v>2185</v>
      </c>
      <c r="AF48">
        <v>0</v>
      </c>
      <c r="AI48">
        <v>90</v>
      </c>
      <c r="AJ48" t="s">
        <v>2184</v>
      </c>
      <c r="AK48" t="s">
        <v>2373</v>
      </c>
      <c r="AL48" t="s">
        <v>2374</v>
      </c>
    </row>
    <row r="49" spans="1:35">
      <c r="A49" s="8"/>
      <c r="B49" s="9"/>
      <c r="C49" s="43"/>
      <c r="D49" s="44"/>
      <c r="E49" s="45"/>
      <c r="F49" s="13"/>
      <c r="G49" s="46"/>
      <c r="H49" s="46"/>
      <c r="I49" s="14"/>
      <c r="J49" s="56">
        <f>SUM(J35:J48)</f>
        <v>6473.04</v>
      </c>
      <c r="K49" s="58">
        <f>V49*AI49</f>
        <v>0</v>
      </c>
      <c r="L49" s="58">
        <f>ROUND(K49:K167,2)</f>
        <v>0</v>
      </c>
      <c r="M49" s="59"/>
      <c r="N49" s="59"/>
      <c r="O49" s="59"/>
      <c r="P49" s="59"/>
      <c r="Q49" s="43"/>
      <c r="R49" s="88"/>
      <c r="S49" s="89"/>
      <c r="T49" s="85"/>
      <c r="AB49" s="79"/>
      <c r="AC49" s="79"/>
      <c r="AI49">
        <v>90</v>
      </c>
    </row>
    <row r="50" ht="22.5" hidden="1" spans="1:38">
      <c r="A50" s="8">
        <v>44</v>
      </c>
      <c r="B50" s="9" t="str">
        <f>VLOOKUP(D50:D192,Sheet2!C:D,2,0)</f>
        <v>31014650115722607</v>
      </c>
      <c r="C50" s="16" t="s">
        <v>434</v>
      </c>
      <c r="D50" s="16" t="s">
        <v>435</v>
      </c>
      <c r="E50" s="18" t="s">
        <v>1217</v>
      </c>
      <c r="F50" s="19">
        <v>0</v>
      </c>
      <c r="G50" s="20" t="s">
        <v>184</v>
      </c>
      <c r="H50" s="20" t="s">
        <v>2378</v>
      </c>
      <c r="I50" s="14" t="s">
        <v>2377</v>
      </c>
      <c r="J50" s="60">
        <v>362.84</v>
      </c>
      <c r="K50" s="61"/>
      <c r="L50" s="58">
        <f>V50*AI50</f>
        <v>0</v>
      </c>
      <c r="M50" s="61">
        <v>362.84</v>
      </c>
      <c r="N50" s="61"/>
      <c r="O50" s="61"/>
      <c r="P50" s="59">
        <f t="shared" ref="P50:P73" si="17">J50-M50-N50-O50</f>
        <v>0</v>
      </c>
      <c r="Q50" s="16" t="s">
        <v>434</v>
      </c>
      <c r="R50" s="71" t="s">
        <v>2248</v>
      </c>
      <c r="S50" s="90" t="s">
        <v>438</v>
      </c>
      <c r="T50" s="91" t="s">
        <v>2249</v>
      </c>
      <c r="U50" t="str">
        <f>VLOOKUP(D50:D192,Sheet2!C46:E415,3,FALSE)</f>
        <v>4.75</v>
      </c>
      <c r="V50">
        <f t="shared" ref="V50:V78" si="18">F50*U50/100/12/30</f>
        <v>0</v>
      </c>
      <c r="W50">
        <v>93</v>
      </c>
      <c r="X50">
        <f t="shared" ref="X50:X78" si="19">V50*W50</f>
        <v>0</v>
      </c>
      <c r="Y50">
        <f t="shared" ref="Y50:Y78" si="20">ROUND(X50:X192,2)</f>
        <v>0</v>
      </c>
      <c r="AB50" s="79" t="s">
        <v>2184</v>
      </c>
      <c r="AC50" s="79" t="s">
        <v>2185</v>
      </c>
      <c r="AF50">
        <v>0</v>
      </c>
      <c r="AI50">
        <v>90</v>
      </c>
      <c r="AJ50" t="s">
        <v>2184</v>
      </c>
      <c r="AK50" t="s">
        <v>2373</v>
      </c>
      <c r="AL50" t="s">
        <v>2374</v>
      </c>
    </row>
    <row r="51" ht="22.5" hidden="1" spans="1:38">
      <c r="A51" s="8">
        <v>45</v>
      </c>
      <c r="B51" s="9" t="str">
        <f>VLOOKUP(D51:D193,Sheet2!C:D,2,0)</f>
        <v>31014650115839808</v>
      </c>
      <c r="C51" s="16" t="s">
        <v>354</v>
      </c>
      <c r="D51" s="167" t="s">
        <v>355</v>
      </c>
      <c r="E51" s="18" t="s">
        <v>1217</v>
      </c>
      <c r="F51" s="19">
        <v>0</v>
      </c>
      <c r="G51" s="20" t="s">
        <v>356</v>
      </c>
      <c r="H51" s="20" t="s">
        <v>2378</v>
      </c>
      <c r="I51" s="14" t="s">
        <v>2377</v>
      </c>
      <c r="J51" s="60">
        <v>362.84</v>
      </c>
      <c r="K51" s="61"/>
      <c r="L51" s="58">
        <f t="shared" ref="L51:L73" si="21">V51*AI51</f>
        <v>0</v>
      </c>
      <c r="M51" s="61">
        <v>0</v>
      </c>
      <c r="N51" s="61"/>
      <c r="O51" s="61"/>
      <c r="P51" s="59">
        <f t="shared" si="17"/>
        <v>362.84</v>
      </c>
      <c r="Q51" s="16" t="s">
        <v>354</v>
      </c>
      <c r="R51" s="168" t="s">
        <v>2251</v>
      </c>
      <c r="S51" s="90" t="s">
        <v>360</v>
      </c>
      <c r="T51" s="92"/>
      <c r="U51" s="93">
        <v>4.75</v>
      </c>
      <c r="V51">
        <f t="shared" si="18"/>
        <v>0</v>
      </c>
      <c r="W51">
        <v>93</v>
      </c>
      <c r="X51">
        <f t="shared" si="19"/>
        <v>0</v>
      </c>
      <c r="Y51">
        <f t="shared" si="20"/>
        <v>0</v>
      </c>
      <c r="AB51" s="79" t="s">
        <v>2184</v>
      </c>
      <c r="AC51" s="79" t="s">
        <v>2185</v>
      </c>
      <c r="AF51">
        <v>0</v>
      </c>
      <c r="AI51">
        <v>90</v>
      </c>
      <c r="AJ51" t="s">
        <v>2184</v>
      </c>
      <c r="AK51" t="s">
        <v>2373</v>
      </c>
      <c r="AL51" t="s">
        <v>2374</v>
      </c>
    </row>
    <row r="52" ht="22.5" hidden="1" spans="1:38">
      <c r="A52" s="8">
        <v>46</v>
      </c>
      <c r="B52" s="9" t="str">
        <f>VLOOKUP(D52:D194,Sheet2!C:D,2,0)</f>
        <v>31014650115803350</v>
      </c>
      <c r="C52" s="16" t="s">
        <v>381</v>
      </c>
      <c r="D52" s="167" t="s">
        <v>382</v>
      </c>
      <c r="E52" s="18" t="s">
        <v>1217</v>
      </c>
      <c r="F52" s="19">
        <v>0</v>
      </c>
      <c r="G52" s="20" t="s">
        <v>356</v>
      </c>
      <c r="H52" s="20" t="s">
        <v>2378</v>
      </c>
      <c r="I52" s="14" t="s">
        <v>2377</v>
      </c>
      <c r="J52" s="60">
        <v>362.84</v>
      </c>
      <c r="K52" s="61"/>
      <c r="L52" s="58">
        <f t="shared" si="21"/>
        <v>0</v>
      </c>
      <c r="M52" s="61">
        <v>0</v>
      </c>
      <c r="N52" s="61"/>
      <c r="O52" s="61"/>
      <c r="P52" s="59">
        <f t="shared" si="17"/>
        <v>362.84</v>
      </c>
      <c r="Q52" s="16" t="s">
        <v>381</v>
      </c>
      <c r="R52" s="168" t="s">
        <v>2253</v>
      </c>
      <c r="S52" s="90" t="s">
        <v>385</v>
      </c>
      <c r="T52" s="92"/>
      <c r="U52" t="str">
        <f>VLOOKUP(D52:D194,Sheet2!C48:E417,3,FALSE)</f>
        <v>4.75</v>
      </c>
      <c r="V52">
        <f t="shared" si="18"/>
        <v>0</v>
      </c>
      <c r="W52">
        <v>93</v>
      </c>
      <c r="X52">
        <f t="shared" si="19"/>
        <v>0</v>
      </c>
      <c r="Y52">
        <f t="shared" si="20"/>
        <v>0</v>
      </c>
      <c r="AB52" s="79" t="s">
        <v>2184</v>
      </c>
      <c r="AC52" s="79" t="s">
        <v>2185</v>
      </c>
      <c r="AF52">
        <v>0</v>
      </c>
      <c r="AI52">
        <v>90</v>
      </c>
      <c r="AJ52" t="s">
        <v>2184</v>
      </c>
      <c r="AK52" t="s">
        <v>2373</v>
      </c>
      <c r="AL52" t="s">
        <v>2374</v>
      </c>
    </row>
    <row r="53" ht="22.5" spans="1:38">
      <c r="A53" s="8">
        <v>47</v>
      </c>
      <c r="B53" s="9" t="str">
        <f>VLOOKUP(D53:D195,Sheet2!C:D,2,0)</f>
        <v>31014650145676017</v>
      </c>
      <c r="C53" s="16" t="s">
        <v>765</v>
      </c>
      <c r="D53" s="167" t="s">
        <v>766</v>
      </c>
      <c r="E53" s="18" t="s">
        <v>1217</v>
      </c>
      <c r="F53" s="19">
        <v>50000</v>
      </c>
      <c r="G53" s="20" t="s">
        <v>2411</v>
      </c>
      <c r="H53" s="20" t="s">
        <v>760</v>
      </c>
      <c r="I53" s="14" t="s">
        <v>2381</v>
      </c>
      <c r="J53" s="56">
        <v>561.88</v>
      </c>
      <c r="K53" s="59"/>
      <c r="L53" s="58">
        <f t="shared" si="21"/>
        <v>543.75</v>
      </c>
      <c r="M53" s="59">
        <v>549.79</v>
      </c>
      <c r="N53" s="59">
        <v>12.08</v>
      </c>
      <c r="O53" s="59"/>
      <c r="P53" s="59">
        <f t="shared" si="17"/>
        <v>0.0100000000000318</v>
      </c>
      <c r="Q53" s="16" t="s">
        <v>765</v>
      </c>
      <c r="R53" s="168" t="s">
        <v>2254</v>
      </c>
      <c r="S53" s="90" t="s">
        <v>768</v>
      </c>
      <c r="T53" s="92"/>
      <c r="U53" t="str">
        <f>VLOOKUP(D53:D195,Sheet2!C49:E418,3,FALSE)</f>
        <v>4.35</v>
      </c>
      <c r="V53">
        <f t="shared" si="18"/>
        <v>6.04166666666667</v>
      </c>
      <c r="W53">
        <v>93</v>
      </c>
      <c r="X53">
        <f t="shared" si="19"/>
        <v>561.875</v>
      </c>
      <c r="Y53">
        <f t="shared" si="20"/>
        <v>561.88</v>
      </c>
      <c r="AB53" s="79" t="s">
        <v>2184</v>
      </c>
      <c r="AC53" s="79" t="s">
        <v>2185</v>
      </c>
      <c r="AF53">
        <v>0</v>
      </c>
      <c r="AI53">
        <v>90</v>
      </c>
      <c r="AJ53" t="s">
        <v>2184</v>
      </c>
      <c r="AK53" t="s">
        <v>2373</v>
      </c>
      <c r="AL53" t="s">
        <v>2374</v>
      </c>
    </row>
    <row r="54" ht="22.5" hidden="1" spans="1:38">
      <c r="A54" s="8">
        <v>48</v>
      </c>
      <c r="B54" s="9" t="str">
        <f>VLOOKUP(D54:D196,Sheet2!C:D,2,0)</f>
        <v>31014650115817228</v>
      </c>
      <c r="C54" s="16" t="s">
        <v>387</v>
      </c>
      <c r="D54" s="16" t="s">
        <v>388</v>
      </c>
      <c r="E54" s="18" t="s">
        <v>36</v>
      </c>
      <c r="F54" s="19">
        <v>0</v>
      </c>
      <c r="G54" s="20" t="s">
        <v>356</v>
      </c>
      <c r="H54" s="20" t="s">
        <v>2378</v>
      </c>
      <c r="I54" s="14" t="s">
        <v>2377</v>
      </c>
      <c r="J54" s="60">
        <v>362.84</v>
      </c>
      <c r="K54" s="61"/>
      <c r="L54" s="58">
        <f t="shared" si="21"/>
        <v>0</v>
      </c>
      <c r="M54" s="61">
        <v>362.84</v>
      </c>
      <c r="N54" s="61"/>
      <c r="O54" s="61"/>
      <c r="P54" s="59">
        <f t="shared" si="17"/>
        <v>0</v>
      </c>
      <c r="Q54" s="16" t="s">
        <v>387</v>
      </c>
      <c r="R54" s="168" t="s">
        <v>2256</v>
      </c>
      <c r="S54" s="90" t="s">
        <v>391</v>
      </c>
      <c r="T54" s="92"/>
      <c r="U54" t="str">
        <f>VLOOKUP(D54:D196,Sheet2!C50:E419,3,FALSE)</f>
        <v>4.75</v>
      </c>
      <c r="V54">
        <f t="shared" si="18"/>
        <v>0</v>
      </c>
      <c r="W54">
        <v>93</v>
      </c>
      <c r="X54">
        <f t="shared" si="19"/>
        <v>0</v>
      </c>
      <c r="Y54">
        <f t="shared" si="20"/>
        <v>0</v>
      </c>
      <c r="AB54" s="79" t="s">
        <v>2184</v>
      </c>
      <c r="AC54" s="79" t="s">
        <v>2185</v>
      </c>
      <c r="AF54">
        <v>0</v>
      </c>
      <c r="AI54">
        <v>90</v>
      </c>
      <c r="AJ54" t="s">
        <v>2184</v>
      </c>
      <c r="AK54" t="s">
        <v>2373</v>
      </c>
      <c r="AL54" t="s">
        <v>2374</v>
      </c>
    </row>
    <row r="55" ht="22.5" hidden="1" spans="1:38">
      <c r="A55" s="8">
        <v>49</v>
      </c>
      <c r="B55" s="9" t="str">
        <f>VLOOKUP(D55:D197,Sheet2!C:D,2,0)</f>
        <v>31014650115776618</v>
      </c>
      <c r="C55" s="16" t="s">
        <v>44</v>
      </c>
      <c r="D55" s="16" t="s">
        <v>472</v>
      </c>
      <c r="E55" s="18" t="s">
        <v>36</v>
      </c>
      <c r="F55" s="19">
        <v>0</v>
      </c>
      <c r="G55" s="20" t="s">
        <v>356</v>
      </c>
      <c r="H55" s="20" t="s">
        <v>2378</v>
      </c>
      <c r="I55" s="14" t="s">
        <v>2377</v>
      </c>
      <c r="J55" s="60">
        <v>362.84</v>
      </c>
      <c r="K55" s="61"/>
      <c r="L55" s="58">
        <f t="shared" si="21"/>
        <v>0</v>
      </c>
      <c r="M55" s="61">
        <v>362.84</v>
      </c>
      <c r="N55" s="61"/>
      <c r="O55" s="61"/>
      <c r="P55" s="59">
        <f t="shared" si="17"/>
        <v>0</v>
      </c>
      <c r="Q55" s="16" t="s">
        <v>44</v>
      </c>
      <c r="R55" s="71" t="s">
        <v>2257</v>
      </c>
      <c r="S55" s="90" t="s">
        <v>475</v>
      </c>
      <c r="T55" s="92"/>
      <c r="U55" t="str">
        <f>VLOOKUP(D55:D197,Sheet2!C51:E420,3,FALSE)</f>
        <v>4.75</v>
      </c>
      <c r="V55">
        <f t="shared" si="18"/>
        <v>0</v>
      </c>
      <c r="W55">
        <v>93</v>
      </c>
      <c r="X55">
        <f t="shared" si="19"/>
        <v>0</v>
      </c>
      <c r="Y55">
        <f t="shared" si="20"/>
        <v>0</v>
      </c>
      <c r="AB55" s="79" t="s">
        <v>2184</v>
      </c>
      <c r="AC55" s="79" t="s">
        <v>2185</v>
      </c>
      <c r="AF55">
        <v>0</v>
      </c>
      <c r="AI55">
        <v>90</v>
      </c>
      <c r="AJ55" t="s">
        <v>2184</v>
      </c>
      <c r="AK55" t="s">
        <v>2373</v>
      </c>
      <c r="AL55" t="s">
        <v>2374</v>
      </c>
    </row>
    <row r="56" ht="22.5" hidden="1" spans="1:38">
      <c r="A56" s="8">
        <v>50</v>
      </c>
      <c r="B56" s="9" t="str">
        <f>VLOOKUP(D56:D198,Sheet2!C:D,2,0)</f>
        <v>31014650115773797</v>
      </c>
      <c r="C56" s="16" t="s">
        <v>428</v>
      </c>
      <c r="D56" s="16" t="s">
        <v>429</v>
      </c>
      <c r="E56" s="18" t="s">
        <v>36</v>
      </c>
      <c r="F56" s="19">
        <v>0</v>
      </c>
      <c r="G56" s="20" t="s">
        <v>356</v>
      </c>
      <c r="H56" s="20" t="s">
        <v>2378</v>
      </c>
      <c r="I56" s="14" t="s">
        <v>2377</v>
      </c>
      <c r="J56" s="60">
        <v>362.84</v>
      </c>
      <c r="K56" s="61"/>
      <c r="L56" s="58">
        <f t="shared" si="21"/>
        <v>0</v>
      </c>
      <c r="M56" s="61">
        <v>0</v>
      </c>
      <c r="N56" s="61"/>
      <c r="O56" s="61"/>
      <c r="P56" s="59">
        <f t="shared" si="17"/>
        <v>362.84</v>
      </c>
      <c r="Q56" s="16" t="s">
        <v>428</v>
      </c>
      <c r="R56" s="168" t="s">
        <v>2258</v>
      </c>
      <c r="S56" s="90" t="s">
        <v>432</v>
      </c>
      <c r="T56" s="92"/>
      <c r="U56" t="str">
        <f>VLOOKUP(D56:D198,Sheet2!C52:E421,3,FALSE)</f>
        <v>4.75</v>
      </c>
      <c r="V56">
        <f t="shared" si="18"/>
        <v>0</v>
      </c>
      <c r="W56">
        <v>93</v>
      </c>
      <c r="X56">
        <f t="shared" si="19"/>
        <v>0</v>
      </c>
      <c r="Y56">
        <f t="shared" si="20"/>
        <v>0</v>
      </c>
      <c r="AB56" s="79" t="s">
        <v>2184</v>
      </c>
      <c r="AC56" s="79" t="s">
        <v>2185</v>
      </c>
      <c r="AF56">
        <v>0</v>
      </c>
      <c r="AI56">
        <v>90</v>
      </c>
      <c r="AJ56" t="s">
        <v>2184</v>
      </c>
      <c r="AK56" t="s">
        <v>2373</v>
      </c>
      <c r="AL56" t="s">
        <v>2374</v>
      </c>
    </row>
    <row r="57" ht="22.5" hidden="1" spans="1:38">
      <c r="A57" s="8">
        <v>51</v>
      </c>
      <c r="B57" s="9" t="str">
        <f>VLOOKUP(D57:D199,Sheet2!C:D,2,0)</f>
        <v>31014650115861073</v>
      </c>
      <c r="C57" s="16" t="s">
        <v>488</v>
      </c>
      <c r="D57" s="16" t="s">
        <v>489</v>
      </c>
      <c r="E57" s="18" t="s">
        <v>36</v>
      </c>
      <c r="F57" s="19">
        <v>0</v>
      </c>
      <c r="G57" s="20" t="s">
        <v>356</v>
      </c>
      <c r="H57" s="20" t="s">
        <v>2378</v>
      </c>
      <c r="I57" s="14" t="s">
        <v>2377</v>
      </c>
      <c r="J57" s="60">
        <v>362.84</v>
      </c>
      <c r="K57" s="61"/>
      <c r="L57" s="58">
        <f t="shared" si="21"/>
        <v>0</v>
      </c>
      <c r="M57" s="61">
        <v>0</v>
      </c>
      <c r="N57" s="61"/>
      <c r="O57" s="61"/>
      <c r="P57" s="59">
        <f t="shared" si="17"/>
        <v>362.84</v>
      </c>
      <c r="Q57" s="16" t="s">
        <v>488</v>
      </c>
      <c r="R57" s="168" t="s">
        <v>2260</v>
      </c>
      <c r="S57" s="90" t="s">
        <v>492</v>
      </c>
      <c r="T57" s="92"/>
      <c r="U57" t="str">
        <f>VLOOKUP(D57:D199,Sheet2!C53:E422,3,FALSE)</f>
        <v>4.75</v>
      </c>
      <c r="V57">
        <f t="shared" si="18"/>
        <v>0</v>
      </c>
      <c r="W57">
        <v>93</v>
      </c>
      <c r="X57">
        <f t="shared" si="19"/>
        <v>0</v>
      </c>
      <c r="Y57">
        <f t="shared" si="20"/>
        <v>0</v>
      </c>
      <c r="AB57" s="79" t="s">
        <v>2184</v>
      </c>
      <c r="AC57" s="79" t="s">
        <v>2185</v>
      </c>
      <c r="AF57">
        <v>0</v>
      </c>
      <c r="AI57">
        <v>90</v>
      </c>
      <c r="AJ57" t="s">
        <v>2184</v>
      </c>
      <c r="AK57" t="s">
        <v>2373</v>
      </c>
      <c r="AL57" t="s">
        <v>2374</v>
      </c>
    </row>
    <row r="58" ht="22.5" spans="1:38">
      <c r="A58" s="8">
        <v>52</v>
      </c>
      <c r="B58" s="9" t="str">
        <f>VLOOKUP(D58:D200,Sheet2!C:D,2,0)</f>
        <v>31014650135499731</v>
      </c>
      <c r="C58" s="16" t="s">
        <v>33</v>
      </c>
      <c r="D58" s="16" t="s">
        <v>625</v>
      </c>
      <c r="E58" s="18" t="s">
        <v>36</v>
      </c>
      <c r="F58" s="19">
        <v>40000</v>
      </c>
      <c r="G58" s="20" t="s">
        <v>627</v>
      </c>
      <c r="H58" s="20" t="s">
        <v>628</v>
      </c>
      <c r="I58" s="14" t="s">
        <v>2381</v>
      </c>
      <c r="J58" s="56">
        <v>449.5</v>
      </c>
      <c r="K58" s="59"/>
      <c r="L58" s="58">
        <f t="shared" si="21"/>
        <v>435</v>
      </c>
      <c r="M58" s="59">
        <v>406</v>
      </c>
      <c r="N58" s="59">
        <v>43.5</v>
      </c>
      <c r="O58" s="59"/>
      <c r="P58" s="59">
        <f t="shared" si="17"/>
        <v>0</v>
      </c>
      <c r="Q58" s="16" t="s">
        <v>33</v>
      </c>
      <c r="R58" s="71" t="s">
        <v>2261</v>
      </c>
      <c r="S58" s="90" t="s">
        <v>630</v>
      </c>
      <c r="T58" s="92"/>
      <c r="U58" t="str">
        <f>VLOOKUP(D58:D200,Sheet2!C54:E423,3,FALSE)</f>
        <v>4.35</v>
      </c>
      <c r="V58">
        <f t="shared" si="18"/>
        <v>4.83333333333333</v>
      </c>
      <c r="W58">
        <v>93</v>
      </c>
      <c r="X58">
        <f t="shared" si="19"/>
        <v>449.5</v>
      </c>
      <c r="Y58">
        <f t="shared" si="20"/>
        <v>449.5</v>
      </c>
      <c r="AB58" s="79" t="s">
        <v>2184</v>
      </c>
      <c r="AC58" s="79" t="s">
        <v>2185</v>
      </c>
      <c r="AF58">
        <v>0</v>
      </c>
      <c r="AI58">
        <v>90</v>
      </c>
      <c r="AJ58" t="s">
        <v>2184</v>
      </c>
      <c r="AK58" t="s">
        <v>2373</v>
      </c>
      <c r="AL58" t="s">
        <v>2374</v>
      </c>
    </row>
    <row r="59" ht="22.5" spans="1:38">
      <c r="A59" s="8">
        <v>53</v>
      </c>
      <c r="B59" s="9" t="str">
        <f>VLOOKUP(D59:D201,Sheet2!C:D,2,0)</f>
        <v>31014650138523321</v>
      </c>
      <c r="C59" s="16" t="s">
        <v>35</v>
      </c>
      <c r="D59" s="16" t="s">
        <v>667</v>
      </c>
      <c r="E59" s="18" t="s">
        <v>36</v>
      </c>
      <c r="F59" s="19">
        <v>50000</v>
      </c>
      <c r="G59" s="20" t="s">
        <v>2412</v>
      </c>
      <c r="H59" s="20" t="s">
        <v>662</v>
      </c>
      <c r="I59" s="14" t="s">
        <v>2381</v>
      </c>
      <c r="J59" s="56">
        <v>561.88</v>
      </c>
      <c r="K59" s="59"/>
      <c r="L59" s="58">
        <f t="shared" si="21"/>
        <v>543.75</v>
      </c>
      <c r="M59" s="59">
        <v>468.92</v>
      </c>
      <c r="N59" s="59">
        <v>90.63</v>
      </c>
      <c r="O59" s="59"/>
      <c r="P59" s="59">
        <f t="shared" si="17"/>
        <v>2.32999999999998</v>
      </c>
      <c r="Q59" s="16" t="s">
        <v>35</v>
      </c>
      <c r="R59" s="168" t="s">
        <v>2262</v>
      </c>
      <c r="S59" s="90" t="s">
        <v>670</v>
      </c>
      <c r="T59" s="92"/>
      <c r="U59" t="str">
        <f>VLOOKUP(D59:D201,Sheet2!C55:E424,3,FALSE)</f>
        <v>4.35</v>
      </c>
      <c r="V59">
        <f t="shared" si="18"/>
        <v>6.04166666666667</v>
      </c>
      <c r="W59">
        <v>93</v>
      </c>
      <c r="X59">
        <f t="shared" si="19"/>
        <v>561.875</v>
      </c>
      <c r="Y59">
        <f t="shared" si="20"/>
        <v>561.88</v>
      </c>
      <c r="AB59" s="79" t="s">
        <v>2184</v>
      </c>
      <c r="AC59" s="79" t="s">
        <v>2185</v>
      </c>
      <c r="AF59">
        <v>0</v>
      </c>
      <c r="AI59">
        <v>90</v>
      </c>
      <c r="AJ59" t="s">
        <v>2184</v>
      </c>
      <c r="AK59" t="s">
        <v>2373</v>
      </c>
      <c r="AL59" t="s">
        <v>2374</v>
      </c>
    </row>
    <row r="60" ht="22.5" spans="1:38">
      <c r="A60" s="8">
        <v>54</v>
      </c>
      <c r="B60" s="9" t="str">
        <f>VLOOKUP(D60:D202,Sheet2!C:D,2,0)</f>
        <v>31014650158773912</v>
      </c>
      <c r="C60" s="16" t="s">
        <v>880</v>
      </c>
      <c r="D60" s="16" t="s">
        <v>881</v>
      </c>
      <c r="E60" s="18" t="s">
        <v>36</v>
      </c>
      <c r="F60" s="19">
        <v>50000</v>
      </c>
      <c r="G60" s="20" t="s">
        <v>2413</v>
      </c>
      <c r="H60" s="20" t="s">
        <v>2414</v>
      </c>
      <c r="I60" s="14" t="s">
        <v>2381</v>
      </c>
      <c r="J60" s="56">
        <v>561.88</v>
      </c>
      <c r="K60" s="59"/>
      <c r="L60" s="58">
        <f t="shared" si="21"/>
        <v>543.75</v>
      </c>
      <c r="M60" s="59">
        <v>471.25</v>
      </c>
      <c r="N60" s="59">
        <v>90.63</v>
      </c>
      <c r="O60" s="59"/>
      <c r="P60" s="59">
        <f t="shared" si="17"/>
        <v>0</v>
      </c>
      <c r="Q60" s="16" t="s">
        <v>880</v>
      </c>
      <c r="R60" s="71" t="s">
        <v>2263</v>
      </c>
      <c r="S60" s="90" t="s">
        <v>884</v>
      </c>
      <c r="T60" s="92"/>
      <c r="U60" t="str">
        <f>VLOOKUP(D60:D202,Sheet2!C56:E425,3,FALSE)</f>
        <v>4.35</v>
      </c>
      <c r="V60">
        <f t="shared" si="18"/>
        <v>6.04166666666667</v>
      </c>
      <c r="W60">
        <v>93</v>
      </c>
      <c r="X60">
        <f t="shared" si="19"/>
        <v>561.875</v>
      </c>
      <c r="Y60">
        <f t="shared" si="20"/>
        <v>561.88</v>
      </c>
      <c r="AB60" s="79" t="s">
        <v>2184</v>
      </c>
      <c r="AC60" s="79" t="s">
        <v>2185</v>
      </c>
      <c r="AF60">
        <v>0</v>
      </c>
      <c r="AI60">
        <v>90</v>
      </c>
      <c r="AJ60" t="s">
        <v>2184</v>
      </c>
      <c r="AK60" t="s">
        <v>2373</v>
      </c>
      <c r="AL60" t="s">
        <v>2374</v>
      </c>
    </row>
    <row r="61" ht="22.5" hidden="1" spans="1:38">
      <c r="A61" s="8">
        <v>55</v>
      </c>
      <c r="B61" s="9" t="str">
        <f>VLOOKUP(D61:D203,Sheet2!C:D,2,0)</f>
        <v>31014650115730606</v>
      </c>
      <c r="C61" s="16" t="s">
        <v>182</v>
      </c>
      <c r="D61" s="167" t="s">
        <v>183</v>
      </c>
      <c r="E61" s="18" t="s">
        <v>1148</v>
      </c>
      <c r="F61" s="19">
        <v>0</v>
      </c>
      <c r="G61" s="20" t="s">
        <v>184</v>
      </c>
      <c r="H61" s="20" t="s">
        <v>2376</v>
      </c>
      <c r="I61" s="14" t="s">
        <v>2377</v>
      </c>
      <c r="J61" s="60">
        <v>362.84</v>
      </c>
      <c r="K61" s="61"/>
      <c r="L61" s="58">
        <f t="shared" si="21"/>
        <v>0</v>
      </c>
      <c r="M61" s="61">
        <v>0</v>
      </c>
      <c r="N61" s="61"/>
      <c r="O61" s="61"/>
      <c r="P61" s="59">
        <f t="shared" si="17"/>
        <v>362.84</v>
      </c>
      <c r="Q61" s="16" t="s">
        <v>182</v>
      </c>
      <c r="R61" s="71" t="s">
        <v>2265</v>
      </c>
      <c r="S61" s="90" t="s">
        <v>189</v>
      </c>
      <c r="T61" s="92"/>
      <c r="U61">
        <v>4.75</v>
      </c>
      <c r="V61">
        <f t="shared" si="18"/>
        <v>0</v>
      </c>
      <c r="W61">
        <v>93</v>
      </c>
      <c r="X61">
        <f t="shared" si="19"/>
        <v>0</v>
      </c>
      <c r="Y61">
        <f t="shared" si="20"/>
        <v>0</v>
      </c>
      <c r="AB61" s="79" t="s">
        <v>2184</v>
      </c>
      <c r="AC61" s="79" t="s">
        <v>2185</v>
      </c>
      <c r="AF61">
        <v>0</v>
      </c>
      <c r="AI61">
        <v>90</v>
      </c>
      <c r="AJ61" t="s">
        <v>2184</v>
      </c>
      <c r="AK61" t="s">
        <v>2373</v>
      </c>
      <c r="AL61" t="s">
        <v>2374</v>
      </c>
    </row>
    <row r="62" ht="22.5" hidden="1" spans="1:38">
      <c r="A62" s="8">
        <v>56</v>
      </c>
      <c r="B62" s="9" t="str">
        <f>VLOOKUP(D62:D204,Sheet2!C:D,2,0)</f>
        <v>31014650115808031</v>
      </c>
      <c r="C62" s="16" t="s">
        <v>450</v>
      </c>
      <c r="D62" s="16" t="s">
        <v>451</v>
      </c>
      <c r="E62" s="18" t="s">
        <v>1148</v>
      </c>
      <c r="F62" s="19">
        <v>0</v>
      </c>
      <c r="G62" s="20" t="s">
        <v>356</v>
      </c>
      <c r="H62" s="20" t="s">
        <v>2378</v>
      </c>
      <c r="I62" s="14" t="s">
        <v>2377</v>
      </c>
      <c r="J62" s="60">
        <v>362.84</v>
      </c>
      <c r="K62" s="61"/>
      <c r="L62" s="58">
        <f t="shared" si="21"/>
        <v>0</v>
      </c>
      <c r="M62" s="61">
        <v>362.84</v>
      </c>
      <c r="N62" s="61"/>
      <c r="O62" s="61"/>
      <c r="P62" s="59">
        <f t="shared" si="17"/>
        <v>0</v>
      </c>
      <c r="Q62" s="16" t="s">
        <v>450</v>
      </c>
      <c r="R62" s="71" t="s">
        <v>2267</v>
      </c>
      <c r="S62" s="90" t="s">
        <v>452</v>
      </c>
      <c r="T62" s="92"/>
      <c r="U62" t="str">
        <f>VLOOKUP(D62:D204,Sheet2!C58:E427,3,FALSE)</f>
        <v>4.75</v>
      </c>
      <c r="V62">
        <f t="shared" si="18"/>
        <v>0</v>
      </c>
      <c r="W62">
        <v>93</v>
      </c>
      <c r="X62">
        <f t="shared" si="19"/>
        <v>0</v>
      </c>
      <c r="Y62">
        <f t="shared" si="20"/>
        <v>0</v>
      </c>
      <c r="AB62" s="79" t="s">
        <v>2184</v>
      </c>
      <c r="AC62" s="79" t="s">
        <v>2185</v>
      </c>
      <c r="AF62">
        <v>0</v>
      </c>
      <c r="AI62">
        <v>90</v>
      </c>
      <c r="AJ62" t="s">
        <v>2184</v>
      </c>
      <c r="AK62" t="s">
        <v>2373</v>
      </c>
      <c r="AL62" t="s">
        <v>2374</v>
      </c>
    </row>
    <row r="63" ht="22.5" hidden="1" spans="1:38">
      <c r="A63" s="8">
        <v>57</v>
      </c>
      <c r="B63" s="9" t="str">
        <f>VLOOKUP(D63:D205,Sheet2!C:D,2,0)</f>
        <v>31014650115766101</v>
      </c>
      <c r="C63" s="16" t="s">
        <v>393</v>
      </c>
      <c r="D63" s="16" t="s">
        <v>394</v>
      </c>
      <c r="E63" s="18" t="s">
        <v>1148</v>
      </c>
      <c r="F63" s="19">
        <v>0</v>
      </c>
      <c r="G63" s="20" t="s">
        <v>356</v>
      </c>
      <c r="H63" s="20" t="s">
        <v>2378</v>
      </c>
      <c r="I63" s="14" t="s">
        <v>2377</v>
      </c>
      <c r="J63" s="60">
        <v>362.84</v>
      </c>
      <c r="K63" s="61"/>
      <c r="L63" s="58">
        <f t="shared" si="21"/>
        <v>0</v>
      </c>
      <c r="M63" s="61">
        <v>0</v>
      </c>
      <c r="N63" s="61"/>
      <c r="O63" s="61"/>
      <c r="P63" s="59">
        <f t="shared" si="17"/>
        <v>362.84</v>
      </c>
      <c r="Q63" s="16" t="s">
        <v>393</v>
      </c>
      <c r="R63" s="71" t="s">
        <v>2268</v>
      </c>
      <c r="S63" s="90" t="s">
        <v>397</v>
      </c>
      <c r="T63" s="92"/>
      <c r="U63" s="94">
        <v>4.75</v>
      </c>
      <c r="V63">
        <f t="shared" si="18"/>
        <v>0</v>
      </c>
      <c r="W63">
        <v>93</v>
      </c>
      <c r="X63">
        <f t="shared" si="19"/>
        <v>0</v>
      </c>
      <c r="Y63">
        <f t="shared" si="20"/>
        <v>0</v>
      </c>
      <c r="AB63" s="79" t="s">
        <v>2184</v>
      </c>
      <c r="AC63" s="79" t="s">
        <v>2185</v>
      </c>
      <c r="AF63">
        <v>0</v>
      </c>
      <c r="AI63">
        <v>90</v>
      </c>
      <c r="AJ63" t="s">
        <v>2184</v>
      </c>
      <c r="AK63" t="s">
        <v>2373</v>
      </c>
      <c r="AL63" t="s">
        <v>2374</v>
      </c>
    </row>
    <row r="64" ht="22.5" spans="1:38">
      <c r="A64" s="8">
        <v>58</v>
      </c>
      <c r="B64" s="9" t="str">
        <f>VLOOKUP(D64:D206,Sheet2!C:D,2,0)</f>
        <v>31014650155386199</v>
      </c>
      <c r="C64" s="16" t="s">
        <v>832</v>
      </c>
      <c r="D64" s="167" t="s">
        <v>833</v>
      </c>
      <c r="E64" s="18" t="s">
        <v>1148</v>
      </c>
      <c r="F64" s="19">
        <v>50000</v>
      </c>
      <c r="G64" s="20" t="s">
        <v>2415</v>
      </c>
      <c r="H64" s="20" t="s">
        <v>2416</v>
      </c>
      <c r="I64" s="14" t="s">
        <v>2381</v>
      </c>
      <c r="J64" s="56">
        <v>561.88</v>
      </c>
      <c r="K64" s="59"/>
      <c r="L64" s="58">
        <f t="shared" si="21"/>
        <v>543.75</v>
      </c>
      <c r="M64" s="59">
        <v>326.25</v>
      </c>
      <c r="N64" s="59">
        <v>235.63</v>
      </c>
      <c r="O64" s="59"/>
      <c r="P64" s="59">
        <f t="shared" si="17"/>
        <v>0</v>
      </c>
      <c r="Q64" s="16" t="s">
        <v>832</v>
      </c>
      <c r="R64" s="71" t="s">
        <v>2269</v>
      </c>
      <c r="S64" s="90" t="s">
        <v>837</v>
      </c>
      <c r="T64" s="92"/>
      <c r="U64" t="str">
        <f>VLOOKUP(D64:D206,Sheet2!C60:E429,3,FALSE)</f>
        <v>4.35</v>
      </c>
      <c r="V64">
        <f t="shared" si="18"/>
        <v>6.04166666666667</v>
      </c>
      <c r="W64">
        <v>93</v>
      </c>
      <c r="X64">
        <f t="shared" si="19"/>
        <v>561.875</v>
      </c>
      <c r="Y64">
        <f t="shared" si="20"/>
        <v>561.88</v>
      </c>
      <c r="AB64" s="79" t="s">
        <v>2184</v>
      </c>
      <c r="AC64" s="79" t="s">
        <v>2185</v>
      </c>
      <c r="AF64">
        <v>0</v>
      </c>
      <c r="AI64">
        <v>90</v>
      </c>
      <c r="AJ64" t="s">
        <v>2184</v>
      </c>
      <c r="AK64" t="s">
        <v>2373</v>
      </c>
      <c r="AL64" t="s">
        <v>2374</v>
      </c>
    </row>
    <row r="65" ht="22.5" spans="1:38">
      <c r="A65" s="8">
        <v>59</v>
      </c>
      <c r="B65" s="9" t="str">
        <f>VLOOKUP(D65:D207,Sheet2!C:D,2,0)</f>
        <v>31014650167168509</v>
      </c>
      <c r="C65" s="10" t="s">
        <v>1186</v>
      </c>
      <c r="D65" s="10" t="s">
        <v>1187</v>
      </c>
      <c r="E65" s="12" t="s">
        <v>1217</v>
      </c>
      <c r="F65" s="13">
        <v>50000</v>
      </c>
      <c r="G65" s="20" t="s">
        <v>1128</v>
      </c>
      <c r="H65" s="20" t="s">
        <v>2384</v>
      </c>
      <c r="I65" s="14" t="s">
        <v>2381</v>
      </c>
      <c r="J65" s="56">
        <v>561.88</v>
      </c>
      <c r="K65" s="59"/>
      <c r="L65" s="58">
        <f t="shared" si="21"/>
        <v>543.75</v>
      </c>
      <c r="M65" s="59">
        <v>471.25</v>
      </c>
      <c r="N65" s="59">
        <v>90.63</v>
      </c>
      <c r="O65" s="59"/>
      <c r="P65" s="59">
        <f t="shared" si="17"/>
        <v>0</v>
      </c>
      <c r="Q65" s="10" t="s">
        <v>1186</v>
      </c>
      <c r="R65" s="71" t="s">
        <v>2270</v>
      </c>
      <c r="S65" s="90" t="s">
        <v>1189</v>
      </c>
      <c r="T65" s="92"/>
      <c r="U65" t="str">
        <f>VLOOKUP(D65:D207,Sheet2!C61:E430,3,FALSE)</f>
        <v>4.35</v>
      </c>
      <c r="V65">
        <f t="shared" si="18"/>
        <v>6.04166666666667</v>
      </c>
      <c r="W65">
        <v>93</v>
      </c>
      <c r="X65">
        <f t="shared" si="19"/>
        <v>561.875</v>
      </c>
      <c r="Y65">
        <f t="shared" si="20"/>
        <v>561.88</v>
      </c>
      <c r="AB65" s="79" t="s">
        <v>2184</v>
      </c>
      <c r="AC65" s="79" t="s">
        <v>2185</v>
      </c>
      <c r="AF65">
        <v>0</v>
      </c>
      <c r="AI65">
        <v>90</v>
      </c>
      <c r="AJ65" t="s">
        <v>2184</v>
      </c>
      <c r="AK65" t="s">
        <v>2373</v>
      </c>
      <c r="AL65" t="s">
        <v>2374</v>
      </c>
    </row>
    <row r="66" ht="22.5" spans="1:38">
      <c r="A66" s="8">
        <v>60</v>
      </c>
      <c r="B66" s="9" t="str">
        <f>VLOOKUP(D66:D208,Sheet2!C:D,2,0)</f>
        <v>31014650167300683</v>
      </c>
      <c r="C66" s="10" t="s">
        <v>1215</v>
      </c>
      <c r="D66" s="10" t="s">
        <v>1216</v>
      </c>
      <c r="E66" s="12" t="s">
        <v>1217</v>
      </c>
      <c r="F66" s="13">
        <v>50000</v>
      </c>
      <c r="G66" s="20" t="s">
        <v>1213</v>
      </c>
      <c r="H66" s="20" t="s">
        <v>2404</v>
      </c>
      <c r="I66" s="14" t="s">
        <v>2381</v>
      </c>
      <c r="J66" s="56">
        <v>561.88</v>
      </c>
      <c r="K66" s="59"/>
      <c r="L66" s="58">
        <f t="shared" si="21"/>
        <v>543.75</v>
      </c>
      <c r="M66" s="59">
        <v>463.54</v>
      </c>
      <c r="N66" s="59">
        <v>90.63</v>
      </c>
      <c r="O66" s="59"/>
      <c r="P66" s="59">
        <f t="shared" si="17"/>
        <v>7.70999999999998</v>
      </c>
      <c r="Q66" s="10" t="s">
        <v>1215</v>
      </c>
      <c r="R66" s="71" t="s">
        <v>2271</v>
      </c>
      <c r="S66" s="90" t="s">
        <v>1219</v>
      </c>
      <c r="T66" s="92"/>
      <c r="U66" t="str">
        <f>VLOOKUP(D66:D208,Sheet2!C62:E431,3,FALSE)</f>
        <v>4.35</v>
      </c>
      <c r="V66">
        <f t="shared" si="18"/>
        <v>6.04166666666667</v>
      </c>
      <c r="W66">
        <v>93</v>
      </c>
      <c r="X66">
        <f t="shared" si="19"/>
        <v>561.875</v>
      </c>
      <c r="Y66">
        <f t="shared" si="20"/>
        <v>561.88</v>
      </c>
      <c r="AB66" s="79" t="s">
        <v>2184</v>
      </c>
      <c r="AC66" s="79" t="s">
        <v>2185</v>
      </c>
      <c r="AF66">
        <v>0</v>
      </c>
      <c r="AI66">
        <v>90</v>
      </c>
      <c r="AJ66" t="s">
        <v>2184</v>
      </c>
      <c r="AK66" t="s">
        <v>2373</v>
      </c>
      <c r="AL66" t="s">
        <v>2374</v>
      </c>
    </row>
    <row r="67" ht="22.5" spans="1:38">
      <c r="A67" s="8">
        <v>61</v>
      </c>
      <c r="B67" s="9" t="str">
        <f>VLOOKUP(D67:D209,Sheet2!C:D,2,0)</f>
        <v>31014650171858712</v>
      </c>
      <c r="C67" s="10" t="s">
        <v>37</v>
      </c>
      <c r="D67" s="10" t="s">
        <v>1372</v>
      </c>
      <c r="E67" s="12" t="s">
        <v>1217</v>
      </c>
      <c r="F67" s="13">
        <v>50000</v>
      </c>
      <c r="G67" s="20" t="s">
        <v>2417</v>
      </c>
      <c r="H67" s="20" t="s">
        <v>2418</v>
      </c>
      <c r="I67" s="14" t="s">
        <v>2381</v>
      </c>
      <c r="J67" s="56">
        <v>561.88</v>
      </c>
      <c r="K67" s="59"/>
      <c r="L67" s="58">
        <f t="shared" si="21"/>
        <v>543.75</v>
      </c>
      <c r="M67" s="59">
        <v>290</v>
      </c>
      <c r="N67" s="59">
        <v>271.88</v>
      </c>
      <c r="O67" s="59"/>
      <c r="P67" s="59">
        <f t="shared" si="17"/>
        <v>0</v>
      </c>
      <c r="Q67" s="10" t="s">
        <v>37</v>
      </c>
      <c r="R67" s="71" t="s">
        <v>2272</v>
      </c>
      <c r="S67" s="90" t="s">
        <v>1373</v>
      </c>
      <c r="T67" s="92"/>
      <c r="U67" t="str">
        <f>VLOOKUP(D67:D209,Sheet2!C63:E432,3,FALSE)</f>
        <v>4.35</v>
      </c>
      <c r="V67">
        <f t="shared" si="18"/>
        <v>6.04166666666667</v>
      </c>
      <c r="W67">
        <v>93</v>
      </c>
      <c r="X67">
        <f t="shared" si="19"/>
        <v>561.875</v>
      </c>
      <c r="Y67">
        <f t="shared" si="20"/>
        <v>561.88</v>
      </c>
      <c r="AB67" s="79" t="s">
        <v>2184</v>
      </c>
      <c r="AC67" s="79" t="s">
        <v>2185</v>
      </c>
      <c r="AF67">
        <v>0</v>
      </c>
      <c r="AI67">
        <v>90</v>
      </c>
      <c r="AJ67" t="s">
        <v>2184</v>
      </c>
      <c r="AK67" t="s">
        <v>2373</v>
      </c>
      <c r="AL67" t="s">
        <v>2374</v>
      </c>
    </row>
    <row r="68" ht="22.5" spans="1:38">
      <c r="A68" s="8">
        <v>62</v>
      </c>
      <c r="B68" s="9" t="str">
        <f>VLOOKUP(D68:D210,Sheet2!C:D,2,0)</f>
        <v>31014650167186302</v>
      </c>
      <c r="C68" s="10" t="s">
        <v>1146</v>
      </c>
      <c r="D68" s="10" t="s">
        <v>1147</v>
      </c>
      <c r="E68" s="12" t="s">
        <v>1148</v>
      </c>
      <c r="F68" s="13">
        <v>50000</v>
      </c>
      <c r="G68" s="20" t="s">
        <v>1128</v>
      </c>
      <c r="H68" s="20" t="s">
        <v>2384</v>
      </c>
      <c r="I68" s="14" t="s">
        <v>2381</v>
      </c>
      <c r="J68" s="56">
        <v>561.88</v>
      </c>
      <c r="K68" s="59"/>
      <c r="L68" s="58">
        <f t="shared" si="21"/>
        <v>543.75</v>
      </c>
      <c r="M68" s="59">
        <v>471.25</v>
      </c>
      <c r="N68" s="59">
        <v>90.63</v>
      </c>
      <c r="O68" s="59"/>
      <c r="P68" s="59">
        <f t="shared" si="17"/>
        <v>0</v>
      </c>
      <c r="Q68" s="10" t="s">
        <v>1146</v>
      </c>
      <c r="R68" s="71" t="s">
        <v>2273</v>
      </c>
      <c r="S68" s="90" t="s">
        <v>1149</v>
      </c>
      <c r="T68" s="92"/>
      <c r="U68" t="str">
        <f>VLOOKUP(D68:D210,Sheet2!C64:E433,3,FALSE)</f>
        <v>4.35</v>
      </c>
      <c r="V68">
        <f t="shared" si="18"/>
        <v>6.04166666666667</v>
      </c>
      <c r="W68">
        <v>93</v>
      </c>
      <c r="X68">
        <f t="shared" si="19"/>
        <v>561.875</v>
      </c>
      <c r="Y68">
        <f t="shared" si="20"/>
        <v>561.88</v>
      </c>
      <c r="AB68" s="79" t="s">
        <v>2184</v>
      </c>
      <c r="AC68" s="79" t="s">
        <v>2185</v>
      </c>
      <c r="AF68">
        <v>0</v>
      </c>
      <c r="AI68">
        <v>90</v>
      </c>
      <c r="AJ68" t="s">
        <v>2184</v>
      </c>
      <c r="AK68" t="s">
        <v>2373</v>
      </c>
      <c r="AL68" t="s">
        <v>2374</v>
      </c>
    </row>
    <row r="69" ht="22.5" spans="1:38">
      <c r="A69" s="8">
        <v>63</v>
      </c>
      <c r="B69" s="9" t="str">
        <f>VLOOKUP(D69:D211,Sheet2!C:D,2,0)</f>
        <v>31014650171180983</v>
      </c>
      <c r="C69" s="10" t="s">
        <v>1344</v>
      </c>
      <c r="D69" s="10" t="s">
        <v>1345</v>
      </c>
      <c r="E69" s="12" t="s">
        <v>1148</v>
      </c>
      <c r="F69" s="13">
        <v>50000</v>
      </c>
      <c r="G69" s="20" t="s">
        <v>2419</v>
      </c>
      <c r="H69" s="20" t="s">
        <v>2420</v>
      </c>
      <c r="I69" s="14" t="s">
        <v>2381</v>
      </c>
      <c r="J69" s="56">
        <v>561.88</v>
      </c>
      <c r="K69" s="59"/>
      <c r="L69" s="58">
        <f t="shared" si="21"/>
        <v>543.75</v>
      </c>
      <c r="M69" s="59">
        <v>60.42</v>
      </c>
      <c r="N69" s="59"/>
      <c r="O69" s="59"/>
      <c r="P69" s="59">
        <f t="shared" si="17"/>
        <v>501.46</v>
      </c>
      <c r="Q69" s="10" t="s">
        <v>1344</v>
      </c>
      <c r="R69" s="170" t="s">
        <v>2275</v>
      </c>
      <c r="S69" s="90" t="s">
        <v>1350</v>
      </c>
      <c r="T69" s="92"/>
      <c r="U69" t="str">
        <f>VLOOKUP(D69:D211,Sheet2!C65:E434,3,FALSE)</f>
        <v>4.35</v>
      </c>
      <c r="V69">
        <f t="shared" si="18"/>
        <v>6.04166666666667</v>
      </c>
      <c r="W69">
        <v>93</v>
      </c>
      <c r="X69">
        <f t="shared" si="19"/>
        <v>561.875</v>
      </c>
      <c r="Y69">
        <f t="shared" si="20"/>
        <v>561.88</v>
      </c>
      <c r="AB69" s="79" t="s">
        <v>2184</v>
      </c>
      <c r="AC69" s="79" t="s">
        <v>2185</v>
      </c>
      <c r="AF69">
        <v>0</v>
      </c>
      <c r="AI69">
        <v>90</v>
      </c>
      <c r="AJ69" t="s">
        <v>2184</v>
      </c>
      <c r="AK69" t="s">
        <v>2373</v>
      </c>
      <c r="AL69" t="s">
        <v>2374</v>
      </c>
    </row>
    <row r="70" ht="22.5" spans="1:38">
      <c r="A70" s="8">
        <v>64</v>
      </c>
      <c r="B70" s="9" t="str">
        <f>VLOOKUP(D70:D212,Sheet2!C:D,2,0)</f>
        <v>31014650167163373</v>
      </c>
      <c r="C70" s="10" t="s">
        <v>1199</v>
      </c>
      <c r="D70" s="10" t="s">
        <v>1200</v>
      </c>
      <c r="E70" s="12" t="s">
        <v>2421</v>
      </c>
      <c r="F70" s="13">
        <v>50000</v>
      </c>
      <c r="G70" s="20" t="s">
        <v>1128</v>
      </c>
      <c r="H70" s="20" t="s">
        <v>2384</v>
      </c>
      <c r="I70" s="14" t="s">
        <v>2381</v>
      </c>
      <c r="J70" s="56">
        <v>561.88</v>
      </c>
      <c r="K70" s="59"/>
      <c r="L70" s="58">
        <f t="shared" si="21"/>
        <v>543.75</v>
      </c>
      <c r="M70" s="59">
        <v>477.29</v>
      </c>
      <c r="N70" s="59"/>
      <c r="O70" s="59"/>
      <c r="P70" s="59">
        <f t="shared" si="17"/>
        <v>84.59</v>
      </c>
      <c r="Q70" s="10" t="s">
        <v>1199</v>
      </c>
      <c r="R70" s="170" t="s">
        <v>2276</v>
      </c>
      <c r="S70" s="90" t="s">
        <v>1201</v>
      </c>
      <c r="T70" s="92"/>
      <c r="U70" t="str">
        <f>VLOOKUP(D70:D212,Sheet2!C66:E435,3,FALSE)</f>
        <v>4.35</v>
      </c>
      <c r="V70">
        <f t="shared" si="18"/>
        <v>6.04166666666667</v>
      </c>
      <c r="W70">
        <v>93</v>
      </c>
      <c r="X70">
        <f t="shared" si="19"/>
        <v>561.875</v>
      </c>
      <c r="Y70">
        <f t="shared" si="20"/>
        <v>561.88</v>
      </c>
      <c r="AB70" s="79" t="s">
        <v>2184</v>
      </c>
      <c r="AC70" s="79" t="s">
        <v>2185</v>
      </c>
      <c r="AF70">
        <v>0</v>
      </c>
      <c r="AI70">
        <v>90</v>
      </c>
      <c r="AJ70" t="s">
        <v>2184</v>
      </c>
      <c r="AK70" t="s">
        <v>2373</v>
      </c>
      <c r="AL70" t="s">
        <v>2374</v>
      </c>
    </row>
    <row r="71" ht="22.5" spans="1:38">
      <c r="A71" s="8">
        <v>65</v>
      </c>
      <c r="B71" s="9" t="str">
        <f>VLOOKUP(D71:D213,Sheet2!C:D,2,0)</f>
        <v>31014650258044432</v>
      </c>
      <c r="C71" s="43" t="s">
        <v>1601</v>
      </c>
      <c r="D71" s="171" t="s">
        <v>1602</v>
      </c>
      <c r="E71" s="45" t="s">
        <v>1148</v>
      </c>
      <c r="F71" s="95">
        <v>50000</v>
      </c>
      <c r="G71" s="46" t="s">
        <v>1556</v>
      </c>
      <c r="H71" s="46" t="s">
        <v>2391</v>
      </c>
      <c r="I71" s="14" t="s">
        <v>2381</v>
      </c>
      <c r="J71" s="56">
        <v>561.88</v>
      </c>
      <c r="K71" s="59"/>
      <c r="L71" s="58">
        <f t="shared" si="21"/>
        <v>543.75</v>
      </c>
      <c r="M71" s="59">
        <v>235.63</v>
      </c>
      <c r="N71" s="59"/>
      <c r="O71" s="59"/>
      <c r="P71" s="59">
        <f t="shared" si="17"/>
        <v>326.25</v>
      </c>
      <c r="Q71" s="43" t="s">
        <v>1601</v>
      </c>
      <c r="R71" s="172" t="s">
        <v>2277</v>
      </c>
      <c r="S71" s="100">
        <v>18890662093</v>
      </c>
      <c r="T71" s="92"/>
      <c r="U71" t="str">
        <f>VLOOKUP(D71:D213,Sheet2!C67:E436,3,FALSE)</f>
        <v>4.35</v>
      </c>
      <c r="V71">
        <f t="shared" si="18"/>
        <v>6.04166666666667</v>
      </c>
      <c r="W71">
        <v>93</v>
      </c>
      <c r="X71">
        <f t="shared" si="19"/>
        <v>561.875</v>
      </c>
      <c r="Y71">
        <f t="shared" si="20"/>
        <v>561.88</v>
      </c>
      <c r="AB71" s="79" t="s">
        <v>2184</v>
      </c>
      <c r="AC71" s="79" t="s">
        <v>2185</v>
      </c>
      <c r="AF71">
        <v>0</v>
      </c>
      <c r="AI71">
        <v>90</v>
      </c>
      <c r="AJ71" t="s">
        <v>2184</v>
      </c>
      <c r="AK71" t="s">
        <v>2373</v>
      </c>
      <c r="AL71" t="s">
        <v>2374</v>
      </c>
    </row>
    <row r="72" ht="22.5" spans="1:38">
      <c r="A72" s="8">
        <v>66</v>
      </c>
      <c r="B72" s="9" t="str">
        <f>VLOOKUP(D72:D214,Sheet2!C:D,2,0)</f>
        <v>31014650260005374</v>
      </c>
      <c r="C72" s="43" t="s">
        <v>1399</v>
      </c>
      <c r="D72" s="171" t="s">
        <v>1400</v>
      </c>
      <c r="E72" s="45" t="s">
        <v>1148</v>
      </c>
      <c r="F72" s="95">
        <v>50000</v>
      </c>
      <c r="G72" s="46" t="s">
        <v>1405</v>
      </c>
      <c r="H72" s="46" t="s">
        <v>2422</v>
      </c>
      <c r="I72" s="20" t="s">
        <v>2381</v>
      </c>
      <c r="J72" s="56">
        <v>561.88</v>
      </c>
      <c r="K72" s="59"/>
      <c r="L72" s="58">
        <f t="shared" si="21"/>
        <v>543.75</v>
      </c>
      <c r="M72" s="59">
        <v>54.38</v>
      </c>
      <c r="N72" s="59"/>
      <c r="O72" s="59"/>
      <c r="P72" s="59">
        <f t="shared" si="17"/>
        <v>507.5</v>
      </c>
      <c r="Q72" s="43" t="s">
        <v>1399</v>
      </c>
      <c r="R72" s="172" t="s">
        <v>2279</v>
      </c>
      <c r="S72" s="100">
        <v>15526193863</v>
      </c>
      <c r="T72" s="92"/>
      <c r="U72" t="str">
        <f>VLOOKUP(D72:D214,Sheet2!C68:E437,3,FALSE)</f>
        <v>4.35</v>
      </c>
      <c r="V72">
        <f t="shared" si="18"/>
        <v>6.04166666666667</v>
      </c>
      <c r="W72">
        <v>93</v>
      </c>
      <c r="X72">
        <f t="shared" si="19"/>
        <v>561.875</v>
      </c>
      <c r="Y72">
        <f t="shared" si="20"/>
        <v>561.88</v>
      </c>
      <c r="AB72" s="79" t="s">
        <v>2184</v>
      </c>
      <c r="AC72" s="79" t="s">
        <v>2185</v>
      </c>
      <c r="AF72">
        <v>0</v>
      </c>
      <c r="AI72">
        <v>90</v>
      </c>
      <c r="AJ72" t="s">
        <v>2184</v>
      </c>
      <c r="AK72" t="s">
        <v>2373</v>
      </c>
      <c r="AL72" t="s">
        <v>2374</v>
      </c>
    </row>
    <row r="73" ht="22.5" spans="1:38">
      <c r="A73" s="8">
        <v>67</v>
      </c>
      <c r="B73" s="9" t="str">
        <f>VLOOKUP(D73:D215,Sheet2!C:D,2,0)</f>
        <v>31014650263950291</v>
      </c>
      <c r="C73" s="43" t="s">
        <v>39</v>
      </c>
      <c r="D73" s="171" t="s">
        <v>1719</v>
      </c>
      <c r="E73" s="45" t="s">
        <v>1217</v>
      </c>
      <c r="F73" s="95">
        <v>50000</v>
      </c>
      <c r="G73" s="46" t="s">
        <v>1725</v>
      </c>
      <c r="H73" s="46" t="s">
        <v>2423</v>
      </c>
      <c r="I73" s="20" t="s">
        <v>2381</v>
      </c>
      <c r="J73" s="56">
        <v>561.88</v>
      </c>
      <c r="K73" s="59"/>
      <c r="L73" s="58">
        <f t="shared" si="21"/>
        <v>543.75</v>
      </c>
      <c r="M73" s="59">
        <v>120.83</v>
      </c>
      <c r="N73" s="59"/>
      <c r="O73" s="59"/>
      <c r="P73" s="59">
        <f t="shared" si="17"/>
        <v>441.05</v>
      </c>
      <c r="Q73" s="43" t="s">
        <v>39</v>
      </c>
      <c r="R73" s="172" t="s">
        <v>2280</v>
      </c>
      <c r="S73" s="100">
        <v>17375571372</v>
      </c>
      <c r="T73" s="92"/>
      <c r="U73" t="str">
        <f>VLOOKUP(D73:D215,Sheet2!C69:E438,3,FALSE)</f>
        <v>4.35</v>
      </c>
      <c r="V73">
        <f t="shared" si="18"/>
        <v>6.04166666666667</v>
      </c>
      <c r="W73">
        <v>93</v>
      </c>
      <c r="X73">
        <f t="shared" si="19"/>
        <v>561.875</v>
      </c>
      <c r="Y73">
        <f t="shared" si="20"/>
        <v>561.88</v>
      </c>
      <c r="AB73" s="79" t="s">
        <v>2184</v>
      </c>
      <c r="AC73" s="79" t="s">
        <v>2185</v>
      </c>
      <c r="AF73">
        <v>0</v>
      </c>
      <c r="AI73">
        <v>90</v>
      </c>
      <c r="AJ73" t="s">
        <v>2184</v>
      </c>
      <c r="AK73" t="s">
        <v>2373</v>
      </c>
      <c r="AL73" t="s">
        <v>2374</v>
      </c>
    </row>
    <row r="74" ht="22.5" spans="1:44">
      <c r="A74" s="8">
        <v>68</v>
      </c>
      <c r="B74" s="29" t="str">
        <f>VLOOKUP(D74:D216,Sheet2!C:D,2,0)</f>
        <v>31014650355786713</v>
      </c>
      <c r="C74" s="30" t="s">
        <v>1843</v>
      </c>
      <c r="D74" s="31" t="s">
        <v>1844</v>
      </c>
      <c r="E74" s="81" t="s">
        <v>1217</v>
      </c>
      <c r="F74" s="32">
        <v>50000</v>
      </c>
      <c r="G74" s="33" t="s">
        <v>1817</v>
      </c>
      <c r="H74" s="34" t="s">
        <v>1818</v>
      </c>
      <c r="I74" s="32" t="s">
        <v>2381</v>
      </c>
      <c r="J74" s="67">
        <v>361.11</v>
      </c>
      <c r="K74" s="58">
        <f t="shared" ref="K74:K79" si="22">V74*AI74</f>
        <v>344.444444444444</v>
      </c>
      <c r="L74" s="58">
        <f t="shared" ref="L74:L79" si="23">ROUND(K74:K192,2)</f>
        <v>344.44</v>
      </c>
      <c r="M74" s="68"/>
      <c r="N74" s="68"/>
      <c r="O74" s="68"/>
      <c r="P74" s="68">
        <v>0</v>
      </c>
      <c r="Q74" s="30" t="s">
        <v>1843</v>
      </c>
      <c r="R74" s="101"/>
      <c r="S74" s="81" t="s">
        <v>1846</v>
      </c>
      <c r="T74" s="102"/>
      <c r="U74" s="79" t="str">
        <f>VLOOKUP(D74:D216,Sheet2!C70:E439,3,FALSE)</f>
        <v>4</v>
      </c>
      <c r="V74" s="79">
        <f t="shared" si="18"/>
        <v>5.55555555555556</v>
      </c>
      <c r="W74" s="79">
        <v>93</v>
      </c>
      <c r="X74" s="79">
        <f t="shared" si="19"/>
        <v>516.666666666667</v>
      </c>
      <c r="Y74" s="79">
        <f t="shared" si="20"/>
        <v>516.67</v>
      </c>
      <c r="Z74" s="79">
        <f t="shared" ref="Z74:Z78" si="24">I74-G74</f>
        <v>65</v>
      </c>
      <c r="AA74" s="79">
        <f t="shared" ref="AA74:AA78" si="25">V74*Z74</f>
        <v>361.111111111111</v>
      </c>
      <c r="AB74" s="79" t="s">
        <v>2184</v>
      </c>
      <c r="AC74" s="79" t="s">
        <v>2185</v>
      </c>
      <c r="AD74" s="79">
        <f t="shared" ref="AD74:AD78" si="26">ROUND(AA74:AA192,2)</f>
        <v>361.11</v>
      </c>
      <c r="AE74" s="79">
        <f t="shared" ref="AE74:AE78" si="27">J74-AD74</f>
        <v>0</v>
      </c>
      <c r="AF74" s="79">
        <f t="shared" ref="AF74:AF78" si="28">W74-Z74</f>
        <v>28</v>
      </c>
      <c r="AG74" s="79">
        <v>90</v>
      </c>
      <c r="AH74" s="79"/>
      <c r="AI74" s="79">
        <f>AG74-AF74</f>
        <v>62</v>
      </c>
      <c r="AJ74" t="s">
        <v>2424</v>
      </c>
      <c r="AK74" t="s">
        <v>2425</v>
      </c>
      <c r="AL74" t="s">
        <v>2426</v>
      </c>
      <c r="AM74">
        <v>94.44</v>
      </c>
      <c r="AN74">
        <v>27.78</v>
      </c>
      <c r="AO74">
        <v>155.56</v>
      </c>
      <c r="AP74">
        <f t="shared" ref="AP74:AP78" si="29">AO74-AM74-AN74</f>
        <v>33.34</v>
      </c>
      <c r="AQ74">
        <f t="shared" ref="AQ74:AQ77" si="30">AP74</f>
        <v>33.34</v>
      </c>
      <c r="AR74">
        <f t="shared" ref="AR74:AR78" si="31">AP74-AQ74</f>
        <v>0</v>
      </c>
    </row>
    <row r="75" ht="22.5" spans="1:44">
      <c r="A75" s="8">
        <v>69</v>
      </c>
      <c r="B75" s="29" t="str">
        <f>VLOOKUP(D75:D217,Sheet2!C:D,2,0)</f>
        <v>31014650356058466</v>
      </c>
      <c r="C75" s="30" t="s">
        <v>1900</v>
      </c>
      <c r="D75" s="31" t="s">
        <v>1901</v>
      </c>
      <c r="E75" s="81" t="s">
        <v>36</v>
      </c>
      <c r="F75" s="32">
        <v>50000</v>
      </c>
      <c r="G75" s="33" t="s">
        <v>1850</v>
      </c>
      <c r="H75" s="34" t="s">
        <v>1851</v>
      </c>
      <c r="I75" s="32" t="s">
        <v>2381</v>
      </c>
      <c r="J75" s="67">
        <v>355.56</v>
      </c>
      <c r="K75" s="58">
        <f t="shared" si="22"/>
        <v>338.888888888889</v>
      </c>
      <c r="L75" s="58">
        <f t="shared" si="23"/>
        <v>338.89</v>
      </c>
      <c r="M75" s="68"/>
      <c r="N75" s="68"/>
      <c r="O75" s="68"/>
      <c r="P75" s="68">
        <v>0</v>
      </c>
      <c r="Q75" s="103"/>
      <c r="R75" s="101"/>
      <c r="S75" s="104"/>
      <c r="T75" s="102"/>
      <c r="U75" s="79" t="str">
        <f>VLOOKUP(D75:D217,Sheet2!C71:E440,3,FALSE)</f>
        <v>4</v>
      </c>
      <c r="V75" s="79">
        <f t="shared" si="18"/>
        <v>5.55555555555556</v>
      </c>
      <c r="W75" s="79">
        <v>93</v>
      </c>
      <c r="X75" s="79">
        <f t="shared" si="19"/>
        <v>516.666666666667</v>
      </c>
      <c r="Y75" s="79">
        <f t="shared" si="20"/>
        <v>516.67</v>
      </c>
      <c r="Z75" s="79">
        <f t="shared" si="24"/>
        <v>64</v>
      </c>
      <c r="AA75" s="79">
        <f t="shared" si="25"/>
        <v>355.555555555556</v>
      </c>
      <c r="AB75" s="79" t="s">
        <v>2184</v>
      </c>
      <c r="AC75" s="79" t="s">
        <v>2185</v>
      </c>
      <c r="AD75" s="79">
        <f t="shared" si="26"/>
        <v>355.56</v>
      </c>
      <c r="AE75" s="79">
        <f t="shared" si="27"/>
        <v>0</v>
      </c>
      <c r="AF75" s="79">
        <f t="shared" si="28"/>
        <v>29</v>
      </c>
      <c r="AG75" s="79">
        <v>90</v>
      </c>
      <c r="AH75" s="79"/>
      <c r="AI75" s="79">
        <f>AG75-AF75</f>
        <v>61</v>
      </c>
      <c r="AJ75" t="s">
        <v>2427</v>
      </c>
      <c r="AK75" t="s">
        <v>2428</v>
      </c>
      <c r="AL75" t="s">
        <v>2429</v>
      </c>
      <c r="AM75">
        <v>94.44</v>
      </c>
      <c r="AN75">
        <v>27.78</v>
      </c>
      <c r="AO75">
        <v>161.11</v>
      </c>
      <c r="AP75">
        <f t="shared" si="29"/>
        <v>38.89</v>
      </c>
      <c r="AQ75">
        <f t="shared" si="30"/>
        <v>38.89</v>
      </c>
      <c r="AR75">
        <f t="shared" si="31"/>
        <v>0</v>
      </c>
    </row>
    <row r="76" ht="22.5" spans="1:44">
      <c r="A76" s="8">
        <v>70</v>
      </c>
      <c r="B76" s="29" t="str">
        <f>VLOOKUP(D76:D218,Sheet2!C:D,2,0)</f>
        <v>31014650356982365</v>
      </c>
      <c r="C76" s="30" t="s">
        <v>2182</v>
      </c>
      <c r="D76" s="31" t="s">
        <v>2183</v>
      </c>
      <c r="E76" s="81" t="s">
        <v>36</v>
      </c>
      <c r="F76" s="32">
        <v>50000</v>
      </c>
      <c r="G76" s="33" t="s">
        <v>2119</v>
      </c>
      <c r="H76" s="34" t="s">
        <v>2120</v>
      </c>
      <c r="I76" s="32" t="s">
        <v>2381</v>
      </c>
      <c r="J76" s="67">
        <v>333.33</v>
      </c>
      <c r="K76" s="58">
        <f t="shared" si="22"/>
        <v>316.666666666667</v>
      </c>
      <c r="L76" s="58">
        <f t="shared" si="23"/>
        <v>316.67</v>
      </c>
      <c r="M76" s="68"/>
      <c r="N76" s="68"/>
      <c r="O76" s="68"/>
      <c r="P76" s="68">
        <v>0</v>
      </c>
      <c r="Q76" s="103"/>
      <c r="R76" s="101"/>
      <c r="S76" s="104"/>
      <c r="T76" s="102"/>
      <c r="U76" s="79" t="str">
        <f>VLOOKUP(D76:D218,Sheet2!C72:E441,3,FALSE)</f>
        <v>4</v>
      </c>
      <c r="V76" s="79">
        <f t="shared" si="18"/>
        <v>5.55555555555556</v>
      </c>
      <c r="W76" s="79">
        <v>93</v>
      </c>
      <c r="X76" s="79">
        <f t="shared" si="19"/>
        <v>516.666666666667</v>
      </c>
      <c r="Y76" s="79">
        <f t="shared" si="20"/>
        <v>516.67</v>
      </c>
      <c r="Z76" s="79">
        <f t="shared" si="24"/>
        <v>60</v>
      </c>
      <c r="AA76" s="79">
        <f t="shared" si="25"/>
        <v>333.333333333333</v>
      </c>
      <c r="AB76" s="79" t="s">
        <v>2184</v>
      </c>
      <c r="AC76" s="79" t="s">
        <v>2185</v>
      </c>
      <c r="AD76" s="79">
        <f t="shared" si="26"/>
        <v>333.33</v>
      </c>
      <c r="AE76" s="79">
        <f t="shared" si="27"/>
        <v>0</v>
      </c>
      <c r="AF76" s="79">
        <f t="shared" si="28"/>
        <v>33</v>
      </c>
      <c r="AG76" s="79">
        <v>90</v>
      </c>
      <c r="AH76" s="79"/>
      <c r="AI76" s="79">
        <f>AG76-AF76</f>
        <v>57</v>
      </c>
      <c r="AJ76" t="s">
        <v>2398</v>
      </c>
      <c r="AK76" t="s">
        <v>2399</v>
      </c>
      <c r="AL76" t="s">
        <v>2400</v>
      </c>
      <c r="AM76">
        <v>94.44</v>
      </c>
      <c r="AN76">
        <v>27.78</v>
      </c>
      <c r="AO76">
        <v>183.34</v>
      </c>
      <c r="AP76">
        <f t="shared" si="29"/>
        <v>61.12</v>
      </c>
      <c r="AQ76">
        <f t="shared" si="30"/>
        <v>61.12</v>
      </c>
      <c r="AR76">
        <f t="shared" si="31"/>
        <v>0</v>
      </c>
    </row>
    <row r="77" ht="22.5" spans="1:44">
      <c r="A77" s="8">
        <v>71</v>
      </c>
      <c r="B77" s="29" t="str">
        <f>VLOOKUP(D77:D219,Sheet2!C:D,2,0)</f>
        <v>31014650356323561</v>
      </c>
      <c r="C77" s="30" t="s">
        <v>1960</v>
      </c>
      <c r="D77" s="31" t="s">
        <v>1961</v>
      </c>
      <c r="E77" s="81" t="s">
        <v>1148</v>
      </c>
      <c r="F77" s="32">
        <v>50000</v>
      </c>
      <c r="G77" s="33" t="s">
        <v>1918</v>
      </c>
      <c r="H77" s="34" t="s">
        <v>1919</v>
      </c>
      <c r="I77" s="32" t="s">
        <v>2381</v>
      </c>
      <c r="J77" s="67">
        <v>350</v>
      </c>
      <c r="K77" s="58">
        <f t="shared" si="22"/>
        <v>333.333333333333</v>
      </c>
      <c r="L77" s="58">
        <f t="shared" si="23"/>
        <v>333.33</v>
      </c>
      <c r="M77" s="68"/>
      <c r="N77" s="68"/>
      <c r="O77" s="68"/>
      <c r="P77" s="68">
        <v>0</v>
      </c>
      <c r="Q77" s="103"/>
      <c r="R77" s="101"/>
      <c r="S77" s="104"/>
      <c r="T77" s="102"/>
      <c r="U77" s="79" t="str">
        <f>VLOOKUP(D77:D219,Sheet2!C73:E442,3,FALSE)</f>
        <v>4</v>
      </c>
      <c r="V77" s="79">
        <f t="shared" si="18"/>
        <v>5.55555555555556</v>
      </c>
      <c r="W77" s="79">
        <v>93</v>
      </c>
      <c r="X77" s="79">
        <f t="shared" si="19"/>
        <v>516.666666666667</v>
      </c>
      <c r="Y77" s="79">
        <f t="shared" si="20"/>
        <v>516.67</v>
      </c>
      <c r="Z77" s="79">
        <f t="shared" si="24"/>
        <v>63</v>
      </c>
      <c r="AA77" s="79">
        <f t="shared" si="25"/>
        <v>350</v>
      </c>
      <c r="AB77" s="79" t="s">
        <v>2184</v>
      </c>
      <c r="AC77" s="79" t="s">
        <v>2185</v>
      </c>
      <c r="AD77" s="79">
        <f t="shared" si="26"/>
        <v>350</v>
      </c>
      <c r="AE77" s="79">
        <f t="shared" si="27"/>
        <v>0</v>
      </c>
      <c r="AF77" s="79">
        <f t="shared" si="28"/>
        <v>30</v>
      </c>
      <c r="AG77" s="79">
        <v>90</v>
      </c>
      <c r="AH77" s="79"/>
      <c r="AI77" s="79">
        <f>AG77-AF77</f>
        <v>60</v>
      </c>
      <c r="AJ77" t="s">
        <v>2430</v>
      </c>
      <c r="AK77" t="s">
        <v>2431</v>
      </c>
      <c r="AL77" t="s">
        <v>2432</v>
      </c>
      <c r="AM77">
        <v>94.44</v>
      </c>
      <c r="AN77">
        <v>27.78</v>
      </c>
      <c r="AO77">
        <v>166.67</v>
      </c>
      <c r="AP77">
        <f t="shared" si="29"/>
        <v>44.45</v>
      </c>
      <c r="AQ77">
        <f t="shared" si="30"/>
        <v>44.45</v>
      </c>
      <c r="AR77">
        <f t="shared" si="31"/>
        <v>0</v>
      </c>
    </row>
    <row r="78" ht="22.5" spans="1:46">
      <c r="A78" s="8">
        <v>72</v>
      </c>
      <c r="B78" s="29" t="str">
        <f>VLOOKUP(D78:D220,Sheet2!C:D,2,0)</f>
        <v>31014650357075978</v>
      </c>
      <c r="C78" s="30" t="s">
        <v>2134</v>
      </c>
      <c r="D78" s="31" t="s">
        <v>2135</v>
      </c>
      <c r="E78" s="81" t="s">
        <v>1148</v>
      </c>
      <c r="F78" s="32">
        <v>50000</v>
      </c>
      <c r="G78" s="33" t="s">
        <v>2119</v>
      </c>
      <c r="H78" s="34" t="s">
        <v>2120</v>
      </c>
      <c r="I78" s="32" t="s">
        <v>2381</v>
      </c>
      <c r="J78" s="67">
        <v>333.33</v>
      </c>
      <c r="K78" s="58">
        <f t="shared" si="22"/>
        <v>316.666666666667</v>
      </c>
      <c r="L78" s="58">
        <f t="shared" si="23"/>
        <v>316.67</v>
      </c>
      <c r="M78" s="68"/>
      <c r="N78" s="68"/>
      <c r="O78" s="68"/>
      <c r="P78" s="68">
        <v>0</v>
      </c>
      <c r="Q78" s="103"/>
      <c r="R78" s="101"/>
      <c r="S78" s="104"/>
      <c r="T78" s="105"/>
      <c r="U78" s="79" t="str">
        <f>VLOOKUP(D78:D220,Sheet2!C74:E443,3,FALSE)</f>
        <v>4</v>
      </c>
      <c r="V78" s="79">
        <f t="shared" si="18"/>
        <v>5.55555555555556</v>
      </c>
      <c r="W78" s="79">
        <v>93</v>
      </c>
      <c r="X78" s="79">
        <f t="shared" si="19"/>
        <v>516.666666666667</v>
      </c>
      <c r="Y78" s="79">
        <f t="shared" si="20"/>
        <v>516.67</v>
      </c>
      <c r="Z78" s="79">
        <f t="shared" si="24"/>
        <v>60</v>
      </c>
      <c r="AA78" s="79">
        <f t="shared" si="25"/>
        <v>333.333333333333</v>
      </c>
      <c r="AB78" s="79" t="s">
        <v>2184</v>
      </c>
      <c r="AC78" s="79" t="s">
        <v>2185</v>
      </c>
      <c r="AD78" s="79">
        <f t="shared" si="26"/>
        <v>333.33</v>
      </c>
      <c r="AE78" s="79">
        <f t="shared" si="27"/>
        <v>0</v>
      </c>
      <c r="AF78" s="79">
        <f t="shared" si="28"/>
        <v>33</v>
      </c>
      <c r="AG78" s="79">
        <v>90</v>
      </c>
      <c r="AH78" s="79"/>
      <c r="AI78" s="79">
        <f>AG78-AF78</f>
        <v>57</v>
      </c>
      <c r="AJ78" t="s">
        <v>2398</v>
      </c>
      <c r="AK78" t="s">
        <v>2399</v>
      </c>
      <c r="AL78" t="s">
        <v>2400</v>
      </c>
      <c r="AM78">
        <v>94.44</v>
      </c>
      <c r="AN78">
        <v>27.78</v>
      </c>
      <c r="AO78">
        <v>183.34</v>
      </c>
      <c r="AP78">
        <f t="shared" si="29"/>
        <v>61.12</v>
      </c>
      <c r="AQ78">
        <v>22.05</v>
      </c>
      <c r="AR78">
        <f t="shared" si="31"/>
        <v>39.07</v>
      </c>
      <c r="AS78">
        <v>0</v>
      </c>
      <c r="AT78">
        <f>AR78-AS78</f>
        <v>39.07</v>
      </c>
    </row>
    <row r="79" spans="1:35">
      <c r="A79" s="8"/>
      <c r="B79" s="29"/>
      <c r="C79" s="30"/>
      <c r="D79" s="31"/>
      <c r="E79" s="31"/>
      <c r="F79" s="32"/>
      <c r="G79" s="33"/>
      <c r="H79" s="34"/>
      <c r="I79" s="32"/>
      <c r="J79" s="67">
        <f>SUM(J50:J78)</f>
        <v>13115.67</v>
      </c>
      <c r="K79" s="58">
        <f t="shared" si="22"/>
        <v>0</v>
      </c>
      <c r="L79" s="58">
        <f t="shared" si="23"/>
        <v>0</v>
      </c>
      <c r="M79" s="68"/>
      <c r="N79" s="68"/>
      <c r="O79" s="68"/>
      <c r="P79" s="68"/>
      <c r="Q79" s="103"/>
      <c r="R79" s="101"/>
      <c r="S79" s="106"/>
      <c r="T79" s="105"/>
      <c r="U79" s="79"/>
      <c r="V79" s="79"/>
      <c r="W79" s="79"/>
      <c r="X79" s="79"/>
      <c r="Y79" s="79"/>
      <c r="Z79" s="79"/>
      <c r="AA79" s="79"/>
      <c r="AB79" s="79"/>
      <c r="AC79" s="79"/>
      <c r="AD79" s="79"/>
      <c r="AE79" s="79"/>
      <c r="AF79" s="79"/>
      <c r="AG79" s="79"/>
      <c r="AH79" s="79"/>
      <c r="AI79">
        <v>90</v>
      </c>
    </row>
    <row r="80" ht="22.5" spans="1:38">
      <c r="A80" s="8">
        <v>73</v>
      </c>
      <c r="B80" s="9" t="str">
        <f>VLOOKUP(D80:D221,Sheet2!C:D,2,0)</f>
        <v>31014650064281327</v>
      </c>
      <c r="C80" s="16" t="s">
        <v>542</v>
      </c>
      <c r="D80" s="16" t="s">
        <v>543</v>
      </c>
      <c r="E80" s="18" t="s">
        <v>53</v>
      </c>
      <c r="F80" s="19">
        <v>50000</v>
      </c>
      <c r="G80" s="20" t="s">
        <v>544</v>
      </c>
      <c r="H80" s="20" t="s">
        <v>2433</v>
      </c>
      <c r="I80" s="20" t="s">
        <v>2381</v>
      </c>
      <c r="J80" s="56">
        <v>561.88</v>
      </c>
      <c r="K80" s="59"/>
      <c r="L80" s="58">
        <f>V80*AI80</f>
        <v>543.75</v>
      </c>
      <c r="M80" s="59">
        <v>404.79</v>
      </c>
      <c r="N80" s="59">
        <v>157.08</v>
      </c>
      <c r="O80" s="59"/>
      <c r="P80" s="59">
        <f t="shared" ref="P80:P86" si="32">J80-M80-N80-O80</f>
        <v>0.00999999999996248</v>
      </c>
      <c r="Q80" s="16" t="s">
        <v>542</v>
      </c>
      <c r="R80" s="71" t="s">
        <v>2284</v>
      </c>
      <c r="S80" s="107" t="s">
        <v>546</v>
      </c>
      <c r="T80" s="108" t="s">
        <v>2285</v>
      </c>
      <c r="U80" t="str">
        <f>VLOOKUP(D80:D221,Sheet2!C75:E444,3,FALSE)</f>
        <v>4.35</v>
      </c>
      <c r="V80">
        <f t="shared" ref="V80:V88" si="33">F80*U80/100/12/30</f>
        <v>6.04166666666667</v>
      </c>
      <c r="W80">
        <v>93</v>
      </c>
      <c r="X80">
        <f t="shared" ref="X80:X88" si="34">V80*W80</f>
        <v>561.875</v>
      </c>
      <c r="Y80">
        <f t="shared" ref="Y80:Y88" si="35">ROUND(X80:X221,2)</f>
        <v>561.88</v>
      </c>
      <c r="AB80" s="79" t="s">
        <v>2184</v>
      </c>
      <c r="AC80" s="79" t="s">
        <v>2185</v>
      </c>
      <c r="AF80">
        <v>0</v>
      </c>
      <c r="AI80">
        <v>90</v>
      </c>
      <c r="AJ80" t="s">
        <v>2184</v>
      </c>
      <c r="AK80" t="s">
        <v>2373</v>
      </c>
      <c r="AL80" t="s">
        <v>2374</v>
      </c>
    </row>
    <row r="81" ht="22.5" hidden="1" spans="1:38">
      <c r="A81" s="8">
        <v>74</v>
      </c>
      <c r="B81" s="9" t="str">
        <f>VLOOKUP(D81:D222,Sheet2!C:D,2,0)</f>
        <v>31014650115810197</v>
      </c>
      <c r="C81" s="16" t="s">
        <v>375</v>
      </c>
      <c r="D81" s="167" t="s">
        <v>376</v>
      </c>
      <c r="E81" s="18" t="s">
        <v>53</v>
      </c>
      <c r="F81" s="19">
        <v>0</v>
      </c>
      <c r="G81" s="20" t="s">
        <v>356</v>
      </c>
      <c r="H81" s="20" t="s">
        <v>2378</v>
      </c>
      <c r="I81" s="14" t="s">
        <v>2377</v>
      </c>
      <c r="J81" s="60">
        <v>362.84</v>
      </c>
      <c r="K81" s="61"/>
      <c r="L81" s="58">
        <f t="shared" ref="L81:L86" si="36">V81*AI81</f>
        <v>0</v>
      </c>
      <c r="M81" s="61">
        <v>362.84</v>
      </c>
      <c r="N81" s="61"/>
      <c r="O81" s="61"/>
      <c r="P81" s="59">
        <f t="shared" si="32"/>
        <v>0</v>
      </c>
      <c r="Q81" s="16" t="s">
        <v>375</v>
      </c>
      <c r="R81" s="168" t="s">
        <v>2286</v>
      </c>
      <c r="S81" s="107" t="s">
        <v>379</v>
      </c>
      <c r="T81" s="108"/>
      <c r="U81" s="109" t="s">
        <v>114</v>
      </c>
      <c r="V81">
        <f t="shared" si="33"/>
        <v>0</v>
      </c>
      <c r="W81">
        <v>93</v>
      </c>
      <c r="X81">
        <f t="shared" si="34"/>
        <v>0</v>
      </c>
      <c r="Y81">
        <f t="shared" si="35"/>
        <v>0</v>
      </c>
      <c r="AB81" s="79" t="s">
        <v>2184</v>
      </c>
      <c r="AC81" s="79" t="s">
        <v>2185</v>
      </c>
      <c r="AF81">
        <v>0</v>
      </c>
      <c r="AI81">
        <v>90</v>
      </c>
      <c r="AJ81" t="s">
        <v>2184</v>
      </c>
      <c r="AK81" t="s">
        <v>2373</v>
      </c>
      <c r="AL81" t="s">
        <v>2374</v>
      </c>
    </row>
    <row r="82" ht="22.5" spans="1:38">
      <c r="A82" s="8">
        <v>75</v>
      </c>
      <c r="B82" s="9" t="str">
        <f>VLOOKUP(D82:D223,Sheet2!C:D,2,0)</f>
        <v>31014650164016615</v>
      </c>
      <c r="C82" s="10" t="s">
        <v>1081</v>
      </c>
      <c r="D82" s="165" t="s">
        <v>1082</v>
      </c>
      <c r="E82" s="12" t="s">
        <v>56</v>
      </c>
      <c r="F82" s="13">
        <v>50000</v>
      </c>
      <c r="G82" s="20" t="s">
        <v>2382</v>
      </c>
      <c r="H82" s="20" t="s">
        <v>2383</v>
      </c>
      <c r="I82" s="20" t="s">
        <v>2381</v>
      </c>
      <c r="J82" s="56">
        <v>561.88</v>
      </c>
      <c r="K82" s="59"/>
      <c r="L82" s="58">
        <f t="shared" si="36"/>
        <v>543.75</v>
      </c>
      <c r="M82" s="59">
        <v>471.25</v>
      </c>
      <c r="N82" s="59">
        <v>90.63</v>
      </c>
      <c r="O82" s="59"/>
      <c r="P82" s="59">
        <f t="shared" si="32"/>
        <v>0</v>
      </c>
      <c r="Q82" s="10" t="s">
        <v>1081</v>
      </c>
      <c r="R82" s="71" t="s">
        <v>2287</v>
      </c>
      <c r="S82" s="107" t="s">
        <v>1085</v>
      </c>
      <c r="T82" s="108"/>
      <c r="U82" t="str">
        <f>VLOOKUP(D82:D223,Sheet2!C77:E446,3,FALSE)</f>
        <v>4.35</v>
      </c>
      <c r="V82">
        <f t="shared" si="33"/>
        <v>6.04166666666667</v>
      </c>
      <c r="W82">
        <v>93</v>
      </c>
      <c r="X82">
        <f t="shared" si="34"/>
        <v>561.875</v>
      </c>
      <c r="Y82">
        <f t="shared" si="35"/>
        <v>561.88</v>
      </c>
      <c r="AB82" s="79" t="s">
        <v>2184</v>
      </c>
      <c r="AC82" s="79" t="s">
        <v>2185</v>
      </c>
      <c r="AF82">
        <v>0</v>
      </c>
      <c r="AI82">
        <v>90</v>
      </c>
      <c r="AJ82" t="s">
        <v>2184</v>
      </c>
      <c r="AK82" t="s">
        <v>2373</v>
      </c>
      <c r="AL82" t="s">
        <v>2374</v>
      </c>
    </row>
    <row r="83" ht="22.5" spans="1:38">
      <c r="A83" s="8">
        <v>76</v>
      </c>
      <c r="B83" s="9" t="str">
        <f>VLOOKUP(D83:D224,Sheet2!C:D,2,0)</f>
        <v>31014650178090309</v>
      </c>
      <c r="C83" s="10" t="s">
        <v>52</v>
      </c>
      <c r="D83" s="10" t="s">
        <v>1431</v>
      </c>
      <c r="E83" s="12" t="s">
        <v>53</v>
      </c>
      <c r="F83" s="13">
        <v>50000</v>
      </c>
      <c r="G83" s="20" t="s">
        <v>1435</v>
      </c>
      <c r="H83" s="20" t="s">
        <v>2434</v>
      </c>
      <c r="I83" s="20" t="s">
        <v>2381</v>
      </c>
      <c r="J83" s="56">
        <v>561.88</v>
      </c>
      <c r="K83" s="59"/>
      <c r="L83" s="58">
        <f t="shared" si="36"/>
        <v>543.75</v>
      </c>
      <c r="M83" s="59">
        <v>120.83</v>
      </c>
      <c r="N83" s="59"/>
      <c r="O83" s="59"/>
      <c r="P83" s="59">
        <f t="shared" si="32"/>
        <v>441.05</v>
      </c>
      <c r="Q83" s="10" t="s">
        <v>52</v>
      </c>
      <c r="R83" s="168" t="s">
        <v>2288</v>
      </c>
      <c r="S83" s="107" t="s">
        <v>1434</v>
      </c>
      <c r="T83" s="108"/>
      <c r="U83" t="str">
        <f>VLOOKUP(D83:D224,Sheet2!C78:E447,3,FALSE)</f>
        <v>4.35</v>
      </c>
      <c r="V83">
        <f t="shared" si="33"/>
        <v>6.04166666666667</v>
      </c>
      <c r="W83">
        <v>93</v>
      </c>
      <c r="X83">
        <f t="shared" si="34"/>
        <v>561.875</v>
      </c>
      <c r="Y83">
        <f t="shared" si="35"/>
        <v>561.88</v>
      </c>
      <c r="AB83" s="79" t="s">
        <v>2184</v>
      </c>
      <c r="AC83" s="79" t="s">
        <v>2185</v>
      </c>
      <c r="AF83">
        <v>0</v>
      </c>
      <c r="AI83">
        <v>90</v>
      </c>
      <c r="AJ83" t="s">
        <v>2184</v>
      </c>
      <c r="AK83" t="s">
        <v>2373</v>
      </c>
      <c r="AL83" t="s">
        <v>2374</v>
      </c>
    </row>
    <row r="84" ht="22.5" spans="1:38">
      <c r="A84" s="8">
        <v>77</v>
      </c>
      <c r="B84" s="9" t="str">
        <f>VLOOKUP(D84:D225,Sheet2!C:D,2,0)</f>
        <v>31014650179266885</v>
      </c>
      <c r="C84" s="10" t="s">
        <v>1444</v>
      </c>
      <c r="D84" s="10" t="s">
        <v>1445</v>
      </c>
      <c r="E84" s="12" t="s">
        <v>53</v>
      </c>
      <c r="F84" s="13">
        <v>50000</v>
      </c>
      <c r="G84" s="20" t="s">
        <v>1449</v>
      </c>
      <c r="H84" s="20" t="s">
        <v>2435</v>
      </c>
      <c r="I84" s="20" t="s">
        <v>2381</v>
      </c>
      <c r="J84" s="56">
        <v>561.88</v>
      </c>
      <c r="K84" s="59"/>
      <c r="L84" s="58">
        <f t="shared" si="36"/>
        <v>543.75</v>
      </c>
      <c r="M84" s="59">
        <v>501.46</v>
      </c>
      <c r="N84" s="59">
        <v>60.42</v>
      </c>
      <c r="O84" s="59"/>
      <c r="P84" s="59">
        <f t="shared" si="32"/>
        <v>0</v>
      </c>
      <c r="Q84" s="10" t="s">
        <v>1444</v>
      </c>
      <c r="R84" s="71" t="s">
        <v>2289</v>
      </c>
      <c r="S84" s="107" t="s">
        <v>1448</v>
      </c>
      <c r="T84" s="108"/>
      <c r="U84" t="str">
        <f>VLOOKUP(D84:D225,Sheet2!C79:E448,3,FALSE)</f>
        <v>4.35</v>
      </c>
      <c r="V84">
        <f t="shared" si="33"/>
        <v>6.04166666666667</v>
      </c>
      <c r="W84">
        <v>93</v>
      </c>
      <c r="X84">
        <f t="shared" si="34"/>
        <v>561.875</v>
      </c>
      <c r="Y84">
        <f t="shared" si="35"/>
        <v>561.88</v>
      </c>
      <c r="AB84" s="79" t="s">
        <v>2184</v>
      </c>
      <c r="AC84" s="79" t="s">
        <v>2185</v>
      </c>
      <c r="AF84">
        <v>0</v>
      </c>
      <c r="AI84">
        <v>90</v>
      </c>
      <c r="AJ84" t="s">
        <v>2184</v>
      </c>
      <c r="AK84" t="s">
        <v>2373</v>
      </c>
      <c r="AL84" t="s">
        <v>2374</v>
      </c>
    </row>
    <row r="85" ht="22.5" spans="1:38">
      <c r="A85" s="8">
        <v>78</v>
      </c>
      <c r="B85" s="9" t="str">
        <f>VLOOKUP(D85:D226,Sheet2!C:D,2,0)</f>
        <v>31014650182289456</v>
      </c>
      <c r="C85" s="10" t="s">
        <v>48</v>
      </c>
      <c r="D85" s="10" t="s">
        <v>1498</v>
      </c>
      <c r="E85" s="12" t="s">
        <v>53</v>
      </c>
      <c r="F85" s="13">
        <v>50000</v>
      </c>
      <c r="G85" s="20" t="s">
        <v>1496</v>
      </c>
      <c r="H85" s="20" t="s">
        <v>2436</v>
      </c>
      <c r="I85" s="20" t="s">
        <v>2381</v>
      </c>
      <c r="J85" s="56">
        <v>561.88</v>
      </c>
      <c r="K85" s="59"/>
      <c r="L85" s="58">
        <f t="shared" si="36"/>
        <v>543.75</v>
      </c>
      <c r="M85" s="59">
        <v>90.63</v>
      </c>
      <c r="N85" s="59"/>
      <c r="O85" s="59"/>
      <c r="P85" s="59">
        <f t="shared" si="32"/>
        <v>471.25</v>
      </c>
      <c r="Q85" s="10" t="s">
        <v>48</v>
      </c>
      <c r="R85" s="170" t="s">
        <v>2290</v>
      </c>
      <c r="S85" s="107" t="s">
        <v>1499</v>
      </c>
      <c r="T85" s="108"/>
      <c r="U85" t="str">
        <f>VLOOKUP(D85:D226,Sheet2!C80:E449,3,FALSE)</f>
        <v>4.35</v>
      </c>
      <c r="V85">
        <f t="shared" si="33"/>
        <v>6.04166666666667</v>
      </c>
      <c r="W85">
        <v>93</v>
      </c>
      <c r="X85">
        <f t="shared" si="34"/>
        <v>561.875</v>
      </c>
      <c r="Y85">
        <f t="shared" si="35"/>
        <v>561.88</v>
      </c>
      <c r="AB85" s="79" t="s">
        <v>2184</v>
      </c>
      <c r="AC85" s="79" t="s">
        <v>2185</v>
      </c>
      <c r="AF85">
        <v>0</v>
      </c>
      <c r="AI85">
        <v>90</v>
      </c>
      <c r="AJ85" t="s">
        <v>2184</v>
      </c>
      <c r="AK85" t="s">
        <v>2373</v>
      </c>
      <c r="AL85" t="s">
        <v>2374</v>
      </c>
    </row>
    <row r="86" ht="22.5" spans="1:38">
      <c r="A86" s="8">
        <v>79</v>
      </c>
      <c r="B86" s="9" t="str">
        <f>VLOOKUP(D86:D227,Sheet2!C:D,2,0)</f>
        <v>31014650182315669</v>
      </c>
      <c r="C86" s="10" t="s">
        <v>1489</v>
      </c>
      <c r="D86" s="165" t="s">
        <v>1490</v>
      </c>
      <c r="E86" s="12" t="s">
        <v>53</v>
      </c>
      <c r="F86" s="13">
        <v>50000</v>
      </c>
      <c r="G86" s="20" t="s">
        <v>1496</v>
      </c>
      <c r="H86" s="20" t="s">
        <v>2436</v>
      </c>
      <c r="I86" s="20" t="s">
        <v>2381</v>
      </c>
      <c r="J86" s="56">
        <v>561.88</v>
      </c>
      <c r="K86" s="59"/>
      <c r="L86" s="58">
        <f t="shared" si="36"/>
        <v>543.75</v>
      </c>
      <c r="M86" s="59">
        <v>422.64</v>
      </c>
      <c r="N86" s="59">
        <v>90.63</v>
      </c>
      <c r="O86" s="59"/>
      <c r="P86" s="59">
        <f t="shared" si="32"/>
        <v>48.61</v>
      </c>
      <c r="Q86" s="10" t="s">
        <v>1489</v>
      </c>
      <c r="R86" s="170" t="s">
        <v>2291</v>
      </c>
      <c r="S86" s="107" t="s">
        <v>1495</v>
      </c>
      <c r="T86" s="108"/>
      <c r="U86" t="str">
        <f>VLOOKUP(D86:D227,Sheet2!C81:E450,3,FALSE)</f>
        <v>4.35</v>
      </c>
      <c r="V86">
        <f t="shared" si="33"/>
        <v>6.04166666666667</v>
      </c>
      <c r="W86">
        <v>93</v>
      </c>
      <c r="X86">
        <f t="shared" si="34"/>
        <v>561.875</v>
      </c>
      <c r="Y86">
        <f t="shared" si="35"/>
        <v>561.88</v>
      </c>
      <c r="AB86" s="79" t="s">
        <v>2184</v>
      </c>
      <c r="AC86" s="79" t="s">
        <v>2185</v>
      </c>
      <c r="AF86">
        <v>0</v>
      </c>
      <c r="AI86">
        <v>90</v>
      </c>
      <c r="AJ86" t="s">
        <v>2184</v>
      </c>
      <c r="AK86" t="s">
        <v>2373</v>
      </c>
      <c r="AL86" t="s">
        <v>2374</v>
      </c>
    </row>
    <row r="87" ht="22.5" spans="1:44">
      <c r="A87" s="8">
        <v>80</v>
      </c>
      <c r="B87" s="29" t="str">
        <f>VLOOKUP(D87:D228,Sheet2!C:D,2,0)</f>
        <v>31014650356580325</v>
      </c>
      <c r="C87" s="30" t="s">
        <v>2043</v>
      </c>
      <c r="D87" s="31" t="s">
        <v>2044</v>
      </c>
      <c r="E87" s="81" t="s">
        <v>53</v>
      </c>
      <c r="F87" s="32">
        <v>50000</v>
      </c>
      <c r="G87" s="33" t="s">
        <v>2015</v>
      </c>
      <c r="H87" s="34" t="s">
        <v>2016</v>
      </c>
      <c r="I87" s="32" t="s">
        <v>2381</v>
      </c>
      <c r="J87" s="67">
        <v>344.44</v>
      </c>
      <c r="K87" s="58">
        <f>V87*AI87</f>
        <v>327.777777777778</v>
      </c>
      <c r="L87" s="58">
        <f>ROUND(K87:K205,2)</f>
        <v>327.78</v>
      </c>
      <c r="M87" s="68"/>
      <c r="N87" s="68"/>
      <c r="O87" s="68"/>
      <c r="P87" s="68">
        <v>0</v>
      </c>
      <c r="Q87" s="30" t="s">
        <v>2043</v>
      </c>
      <c r="R87" s="110"/>
      <c r="S87" s="111"/>
      <c r="T87" s="112"/>
      <c r="U87" s="79" t="str">
        <f>VLOOKUP(D87:D228,Sheet2!C82:E451,3,FALSE)</f>
        <v>4</v>
      </c>
      <c r="V87" s="79">
        <f t="shared" si="33"/>
        <v>5.55555555555556</v>
      </c>
      <c r="W87" s="79">
        <v>93</v>
      </c>
      <c r="X87" s="79">
        <f t="shared" si="34"/>
        <v>516.666666666667</v>
      </c>
      <c r="Y87" s="79">
        <f t="shared" si="35"/>
        <v>516.67</v>
      </c>
      <c r="Z87" s="79">
        <f>I87-G87</f>
        <v>62</v>
      </c>
      <c r="AA87" s="79">
        <f>V87*Z87</f>
        <v>344.444444444444</v>
      </c>
      <c r="AB87" s="79" t="s">
        <v>2184</v>
      </c>
      <c r="AC87" s="79" t="s">
        <v>2185</v>
      </c>
      <c r="AD87" s="79">
        <f>ROUND(AA87:AA204,2)</f>
        <v>344.44</v>
      </c>
      <c r="AE87" s="79">
        <f>J87-AD87</f>
        <v>0</v>
      </c>
      <c r="AF87" s="79">
        <f>W87-Z87</f>
        <v>31</v>
      </c>
      <c r="AG87" s="79">
        <v>90</v>
      </c>
      <c r="AH87" s="79"/>
      <c r="AI87" s="79">
        <f>AG87-AF87</f>
        <v>59</v>
      </c>
      <c r="AJ87" t="s">
        <v>2392</v>
      </c>
      <c r="AK87" t="s">
        <v>2393</v>
      </c>
      <c r="AL87" t="s">
        <v>2394</v>
      </c>
      <c r="AM87">
        <v>94.44</v>
      </c>
      <c r="AN87">
        <v>27.78</v>
      </c>
      <c r="AO87">
        <v>172.23</v>
      </c>
      <c r="AP87">
        <f>AO87-AM87-AN87</f>
        <v>50.01</v>
      </c>
      <c r="AQ87">
        <f>AP87</f>
        <v>50.01</v>
      </c>
      <c r="AR87">
        <f>AP87-AQ87</f>
        <v>0</v>
      </c>
    </row>
    <row r="88" ht="22.5" spans="1:44">
      <c r="A88" s="8">
        <v>81</v>
      </c>
      <c r="B88" s="29" t="str">
        <f>VLOOKUP(D88:D229,Sheet2!C:D,2,0)</f>
        <v>31014650356580926</v>
      </c>
      <c r="C88" s="30" t="s">
        <v>2030</v>
      </c>
      <c r="D88" s="31" t="s">
        <v>2031</v>
      </c>
      <c r="E88" s="81" t="s">
        <v>53</v>
      </c>
      <c r="F88" s="32">
        <v>50000</v>
      </c>
      <c r="G88" s="33" t="s">
        <v>2015</v>
      </c>
      <c r="H88" s="34" t="s">
        <v>2016</v>
      </c>
      <c r="I88" s="32" t="s">
        <v>2381</v>
      </c>
      <c r="J88" s="67">
        <v>344.44</v>
      </c>
      <c r="K88" s="58">
        <f>V88*AI88</f>
        <v>327.777777777778</v>
      </c>
      <c r="L88" s="58">
        <f>ROUND(K88:K206,2)</f>
        <v>327.78</v>
      </c>
      <c r="M88" s="68"/>
      <c r="N88" s="68"/>
      <c r="O88" s="68"/>
      <c r="P88" s="68">
        <v>0</v>
      </c>
      <c r="Q88" s="30" t="s">
        <v>2030</v>
      </c>
      <c r="R88" s="110"/>
      <c r="S88" s="111"/>
      <c r="T88" s="112"/>
      <c r="U88" s="79" t="str">
        <f>VLOOKUP(D88:D229,Sheet2!C83:E452,3,FALSE)</f>
        <v>4</v>
      </c>
      <c r="V88" s="79">
        <f t="shared" si="33"/>
        <v>5.55555555555556</v>
      </c>
      <c r="W88" s="79">
        <v>93</v>
      </c>
      <c r="X88" s="79">
        <f t="shared" si="34"/>
        <v>516.666666666667</v>
      </c>
      <c r="Y88" s="79">
        <f t="shared" si="35"/>
        <v>516.67</v>
      </c>
      <c r="Z88" s="79">
        <f>I88-G88</f>
        <v>62</v>
      </c>
      <c r="AA88" s="79">
        <f>V88*Z88</f>
        <v>344.444444444444</v>
      </c>
      <c r="AB88" s="79" t="s">
        <v>2184</v>
      </c>
      <c r="AC88" s="79" t="s">
        <v>2185</v>
      </c>
      <c r="AD88" s="79">
        <f>ROUND(AA88:AA205,2)</f>
        <v>344.44</v>
      </c>
      <c r="AE88" s="79">
        <f>J88-AD88</f>
        <v>0</v>
      </c>
      <c r="AF88" s="79">
        <f>W88-Z88</f>
        <v>31</v>
      </c>
      <c r="AG88" s="79">
        <v>90</v>
      </c>
      <c r="AH88" s="79"/>
      <c r="AI88" s="79">
        <f>AG88-AF88</f>
        <v>59</v>
      </c>
      <c r="AJ88" t="s">
        <v>2392</v>
      </c>
      <c r="AK88" t="s">
        <v>2393</v>
      </c>
      <c r="AL88" t="s">
        <v>2394</v>
      </c>
      <c r="AM88">
        <v>51.94</v>
      </c>
      <c r="AN88">
        <v>70.28</v>
      </c>
      <c r="AO88">
        <v>172.23</v>
      </c>
      <c r="AP88">
        <f>AO88-AM88-AN88</f>
        <v>50.01</v>
      </c>
      <c r="AQ88">
        <f>AP88</f>
        <v>50.01</v>
      </c>
      <c r="AR88">
        <f>AP88-AQ88</f>
        <v>0</v>
      </c>
    </row>
    <row r="89" spans="1:35">
      <c r="A89" s="8"/>
      <c r="B89" s="29"/>
      <c r="C89" s="30"/>
      <c r="D89" s="31"/>
      <c r="E89" s="31"/>
      <c r="F89" s="32"/>
      <c r="G89" s="33"/>
      <c r="H89" s="34"/>
      <c r="I89" s="32"/>
      <c r="J89" s="67">
        <f>SUM(J80:J88)</f>
        <v>4423</v>
      </c>
      <c r="K89" s="58">
        <f>V89*AI89</f>
        <v>0</v>
      </c>
      <c r="L89" s="58">
        <f>ROUND(K89:K207,2)</f>
        <v>0</v>
      </c>
      <c r="M89" s="68"/>
      <c r="N89" s="68"/>
      <c r="O89" s="68"/>
      <c r="P89" s="68"/>
      <c r="Q89" s="30"/>
      <c r="R89" s="110"/>
      <c r="S89" s="111"/>
      <c r="T89" s="112"/>
      <c r="U89" s="79"/>
      <c r="V89" s="79"/>
      <c r="W89" s="79"/>
      <c r="X89" s="79"/>
      <c r="Y89" s="79"/>
      <c r="Z89" s="79"/>
      <c r="AA89" s="79"/>
      <c r="AB89" s="79"/>
      <c r="AC89" s="79"/>
      <c r="AD89" s="79"/>
      <c r="AE89" s="79"/>
      <c r="AF89" s="79"/>
      <c r="AG89" s="79"/>
      <c r="AH89" s="79"/>
      <c r="AI89">
        <v>90</v>
      </c>
    </row>
    <row r="90" ht="22.5" hidden="1" spans="1:38">
      <c r="A90" s="8">
        <v>82</v>
      </c>
      <c r="B90" s="9" t="str">
        <f>VLOOKUP(D90:D230,Sheet2!C:D,2,0)</f>
        <v>31014650115681035</v>
      </c>
      <c r="C90" s="16" t="s">
        <v>251</v>
      </c>
      <c r="D90" s="16" t="s">
        <v>252</v>
      </c>
      <c r="E90" s="18" t="s">
        <v>1983</v>
      </c>
      <c r="F90" s="19">
        <v>0</v>
      </c>
      <c r="G90" s="20" t="s">
        <v>184</v>
      </c>
      <c r="H90" s="20" t="s">
        <v>2376</v>
      </c>
      <c r="I90" s="14" t="s">
        <v>2377</v>
      </c>
      <c r="J90" s="60">
        <v>362.84</v>
      </c>
      <c r="K90" s="61"/>
      <c r="L90" s="58" t="e">
        <f>V90*AI90</f>
        <v>#N/A</v>
      </c>
      <c r="M90" s="61">
        <v>0</v>
      </c>
      <c r="N90" s="61"/>
      <c r="O90" s="61"/>
      <c r="P90" s="59">
        <f t="shared" ref="P90:P101" si="37">J90-M90-N90-O90</f>
        <v>362.84</v>
      </c>
      <c r="Q90" s="16" t="s">
        <v>251</v>
      </c>
      <c r="R90" s="168" t="s">
        <v>2294</v>
      </c>
      <c r="S90" s="113" t="s">
        <v>255</v>
      </c>
      <c r="T90" s="108" t="s">
        <v>2295</v>
      </c>
      <c r="U90" t="e">
        <f>VLOOKUP(D90:D230,Sheet2!C84:E453,3,FALSE)</f>
        <v>#N/A</v>
      </c>
      <c r="V90" t="e">
        <f t="shared" ref="V90:V103" si="38">F90*U90/100/12/30</f>
        <v>#N/A</v>
      </c>
      <c r="W90">
        <v>93</v>
      </c>
      <c r="X90" t="e">
        <f t="shared" ref="X90:X103" si="39">V90*W90</f>
        <v>#N/A</v>
      </c>
      <c r="Y90" t="e">
        <f t="shared" ref="Y90:Y103" si="40">ROUND(X90:X230,2)</f>
        <v>#N/A</v>
      </c>
      <c r="AB90" s="79" t="s">
        <v>2184</v>
      </c>
      <c r="AC90" s="79" t="s">
        <v>2185</v>
      </c>
      <c r="AF90">
        <v>0</v>
      </c>
      <c r="AI90">
        <v>90</v>
      </c>
      <c r="AJ90" t="s">
        <v>2184</v>
      </c>
      <c r="AK90" t="s">
        <v>2373</v>
      </c>
      <c r="AL90" t="s">
        <v>2374</v>
      </c>
    </row>
    <row r="91" ht="22.5" hidden="1" spans="1:38">
      <c r="A91" s="8">
        <v>83</v>
      </c>
      <c r="B91" s="9" t="str">
        <f>VLOOKUP(D91:D231,Sheet2!C:D,2,0)</f>
        <v>31014650115694747</v>
      </c>
      <c r="C91" s="16" t="s">
        <v>279</v>
      </c>
      <c r="D91" s="16" t="s">
        <v>280</v>
      </c>
      <c r="E91" s="18" t="s">
        <v>1983</v>
      </c>
      <c r="F91" s="19">
        <v>0</v>
      </c>
      <c r="G91" s="20" t="s">
        <v>184</v>
      </c>
      <c r="H91" s="20" t="s">
        <v>2376</v>
      </c>
      <c r="I91" s="14" t="s">
        <v>2377</v>
      </c>
      <c r="J91" s="60">
        <v>362.84</v>
      </c>
      <c r="K91" s="61"/>
      <c r="L91" s="58" t="e">
        <f t="shared" ref="L91:L101" si="41">V91*AI91</f>
        <v>#N/A</v>
      </c>
      <c r="M91" s="61">
        <v>0</v>
      </c>
      <c r="N91" s="61"/>
      <c r="O91" s="61"/>
      <c r="P91" s="59">
        <f t="shared" si="37"/>
        <v>362.84</v>
      </c>
      <c r="Q91" s="16" t="s">
        <v>279</v>
      </c>
      <c r="R91" s="168" t="s">
        <v>2296</v>
      </c>
      <c r="S91" s="113" t="s">
        <v>283</v>
      </c>
      <c r="T91" s="108"/>
      <c r="U91" t="e">
        <f>VLOOKUP(D91:D231,Sheet2!C85:E454,3,FALSE)</f>
        <v>#N/A</v>
      </c>
      <c r="V91" t="e">
        <f t="shared" si="38"/>
        <v>#N/A</v>
      </c>
      <c r="W91">
        <v>93</v>
      </c>
      <c r="X91" t="e">
        <f t="shared" si="39"/>
        <v>#N/A</v>
      </c>
      <c r="Y91" t="e">
        <f t="shared" si="40"/>
        <v>#N/A</v>
      </c>
      <c r="AB91" s="79" t="s">
        <v>2184</v>
      </c>
      <c r="AC91" s="79" t="s">
        <v>2185</v>
      </c>
      <c r="AF91">
        <v>0</v>
      </c>
      <c r="AI91">
        <v>90</v>
      </c>
      <c r="AJ91" t="s">
        <v>2184</v>
      </c>
      <c r="AK91" t="s">
        <v>2373</v>
      </c>
      <c r="AL91" t="s">
        <v>2374</v>
      </c>
    </row>
    <row r="92" ht="22.5" hidden="1" spans="1:38">
      <c r="A92" s="8">
        <v>84</v>
      </c>
      <c r="B92" s="9" t="str">
        <f>VLOOKUP(D92:D232,Sheet2!C:D,2,0)</f>
        <v>31014650062891378</v>
      </c>
      <c r="C92" s="16" t="s">
        <v>516</v>
      </c>
      <c r="D92" s="167" t="s">
        <v>517</v>
      </c>
      <c r="E92" s="18" t="s">
        <v>61</v>
      </c>
      <c r="F92" s="19">
        <v>0</v>
      </c>
      <c r="G92" s="20" t="s">
        <v>519</v>
      </c>
      <c r="H92" s="20" t="s">
        <v>2437</v>
      </c>
      <c r="I92" s="20" t="s">
        <v>2438</v>
      </c>
      <c r="J92" s="60">
        <v>410.84</v>
      </c>
      <c r="K92" s="61"/>
      <c r="L92" s="58">
        <f t="shared" si="41"/>
        <v>0</v>
      </c>
      <c r="M92" s="61">
        <v>0</v>
      </c>
      <c r="N92" s="61"/>
      <c r="O92" s="61"/>
      <c r="P92" s="59">
        <f t="shared" si="37"/>
        <v>410.84</v>
      </c>
      <c r="Q92" s="16" t="s">
        <v>516</v>
      </c>
      <c r="R92" s="168" t="s">
        <v>2298</v>
      </c>
      <c r="S92" s="113" t="s">
        <v>523</v>
      </c>
      <c r="T92" s="108"/>
      <c r="U92">
        <v>4.35</v>
      </c>
      <c r="V92">
        <f t="shared" si="38"/>
        <v>0</v>
      </c>
      <c r="W92">
        <v>68</v>
      </c>
      <c r="X92">
        <f t="shared" si="39"/>
        <v>0</v>
      </c>
      <c r="Y92">
        <f t="shared" si="40"/>
        <v>0</v>
      </c>
      <c r="AB92" s="79" t="s">
        <v>2184</v>
      </c>
      <c r="AC92" s="79" t="s">
        <v>2185</v>
      </c>
      <c r="AF92">
        <v>0</v>
      </c>
      <c r="AI92">
        <v>90</v>
      </c>
      <c r="AJ92" t="s">
        <v>2184</v>
      </c>
      <c r="AK92" t="s">
        <v>2373</v>
      </c>
      <c r="AL92" t="s">
        <v>2374</v>
      </c>
    </row>
    <row r="93" ht="22.5" hidden="1" spans="1:38">
      <c r="A93" s="8">
        <v>85</v>
      </c>
      <c r="B93" s="9" t="str">
        <f>VLOOKUP(D93:D233,Sheet2!C:D,2,0)</f>
        <v>31014650115741596</v>
      </c>
      <c r="C93" s="16" t="s">
        <v>192</v>
      </c>
      <c r="D93" s="16" t="s">
        <v>193</v>
      </c>
      <c r="E93" s="18" t="s">
        <v>61</v>
      </c>
      <c r="F93" s="19">
        <v>0</v>
      </c>
      <c r="G93" s="20" t="s">
        <v>184</v>
      </c>
      <c r="H93" s="20" t="s">
        <v>2376</v>
      </c>
      <c r="I93" s="14" t="s">
        <v>2377</v>
      </c>
      <c r="J93" s="60">
        <v>362.84</v>
      </c>
      <c r="K93" s="61"/>
      <c r="L93" s="58" t="e">
        <f t="shared" si="41"/>
        <v>#N/A</v>
      </c>
      <c r="M93" s="61">
        <v>0</v>
      </c>
      <c r="N93" s="61"/>
      <c r="O93" s="61"/>
      <c r="P93" s="59">
        <f t="shared" si="37"/>
        <v>362.84</v>
      </c>
      <c r="Q93" s="16" t="s">
        <v>192</v>
      </c>
      <c r="R93" s="168" t="s">
        <v>2300</v>
      </c>
      <c r="S93" s="113" t="s">
        <v>196</v>
      </c>
      <c r="T93" s="108"/>
      <c r="U93" t="e">
        <f>VLOOKUP(D93:D233,Sheet2!C87:E456,3,FALSE)</f>
        <v>#N/A</v>
      </c>
      <c r="V93" t="e">
        <f t="shared" si="38"/>
        <v>#N/A</v>
      </c>
      <c r="W93">
        <v>93</v>
      </c>
      <c r="X93" t="e">
        <f t="shared" si="39"/>
        <v>#N/A</v>
      </c>
      <c r="Y93" t="e">
        <f t="shared" si="40"/>
        <v>#N/A</v>
      </c>
      <c r="AB93" s="79" t="s">
        <v>2184</v>
      </c>
      <c r="AC93" s="79" t="s">
        <v>2185</v>
      </c>
      <c r="AF93">
        <v>0</v>
      </c>
      <c r="AI93">
        <v>90</v>
      </c>
      <c r="AJ93" t="s">
        <v>2184</v>
      </c>
      <c r="AK93" t="s">
        <v>2373</v>
      </c>
      <c r="AL93" t="s">
        <v>2374</v>
      </c>
    </row>
    <row r="94" ht="22.5" hidden="1" spans="1:38">
      <c r="A94" s="8">
        <v>86</v>
      </c>
      <c r="B94" s="9" t="str">
        <f>VLOOKUP(D94:D234,Sheet2!C:D,2,0)</f>
        <v>31014650115725697</v>
      </c>
      <c r="C94" s="16" t="s">
        <v>460</v>
      </c>
      <c r="D94" s="16" t="s">
        <v>461</v>
      </c>
      <c r="E94" s="18" t="s">
        <v>61</v>
      </c>
      <c r="F94" s="19">
        <v>0</v>
      </c>
      <c r="G94" s="20" t="s">
        <v>184</v>
      </c>
      <c r="H94" s="20" t="s">
        <v>2378</v>
      </c>
      <c r="I94" s="14" t="s">
        <v>2377</v>
      </c>
      <c r="J94" s="60">
        <v>362.84</v>
      </c>
      <c r="K94" s="61"/>
      <c r="L94" s="58" t="e">
        <f t="shared" si="41"/>
        <v>#N/A</v>
      </c>
      <c r="M94" s="61">
        <v>0</v>
      </c>
      <c r="N94" s="61"/>
      <c r="O94" s="61"/>
      <c r="P94" s="59">
        <f t="shared" si="37"/>
        <v>362.84</v>
      </c>
      <c r="Q94" s="16" t="s">
        <v>460</v>
      </c>
      <c r="R94" s="168" t="s">
        <v>2302</v>
      </c>
      <c r="S94" s="113" t="s">
        <v>464</v>
      </c>
      <c r="T94" s="108"/>
      <c r="U94" t="e">
        <f>VLOOKUP(D94:D234,Sheet2!C88:E457,3,FALSE)</f>
        <v>#N/A</v>
      </c>
      <c r="V94" t="e">
        <f t="shared" si="38"/>
        <v>#N/A</v>
      </c>
      <c r="W94">
        <v>93</v>
      </c>
      <c r="X94" t="e">
        <f t="shared" si="39"/>
        <v>#N/A</v>
      </c>
      <c r="Y94" t="e">
        <f t="shared" si="40"/>
        <v>#N/A</v>
      </c>
      <c r="AB94" s="79" t="s">
        <v>2184</v>
      </c>
      <c r="AC94" s="79" t="s">
        <v>2185</v>
      </c>
      <c r="AF94">
        <v>0</v>
      </c>
      <c r="AI94">
        <v>90</v>
      </c>
      <c r="AJ94" t="s">
        <v>2184</v>
      </c>
      <c r="AK94" t="s">
        <v>2373</v>
      </c>
      <c r="AL94" t="s">
        <v>2374</v>
      </c>
    </row>
    <row r="95" ht="22.5" hidden="1" spans="1:38">
      <c r="A95" s="8">
        <v>87</v>
      </c>
      <c r="B95" s="9" t="str">
        <f>VLOOKUP(D95:D235,Sheet2!C:D,2,0)</f>
        <v>31014650115836502</v>
      </c>
      <c r="C95" s="16" t="s">
        <v>369</v>
      </c>
      <c r="D95" s="16" t="s">
        <v>370</v>
      </c>
      <c r="E95" s="18" t="s">
        <v>61</v>
      </c>
      <c r="F95" s="19">
        <v>0</v>
      </c>
      <c r="G95" s="20" t="s">
        <v>356</v>
      </c>
      <c r="H95" s="20" t="s">
        <v>2378</v>
      </c>
      <c r="I95" s="14" t="s">
        <v>2377</v>
      </c>
      <c r="J95" s="60">
        <v>362.84</v>
      </c>
      <c r="K95" s="61"/>
      <c r="L95" s="58" t="e">
        <f t="shared" si="41"/>
        <v>#N/A</v>
      </c>
      <c r="M95" s="61">
        <v>0</v>
      </c>
      <c r="N95" s="61"/>
      <c r="O95" s="61"/>
      <c r="P95" s="59">
        <f t="shared" si="37"/>
        <v>362.84</v>
      </c>
      <c r="Q95" s="16" t="s">
        <v>369</v>
      </c>
      <c r="R95" s="168" t="s">
        <v>2304</v>
      </c>
      <c r="S95" s="113" t="s">
        <v>373</v>
      </c>
      <c r="T95" s="108"/>
      <c r="U95" t="e">
        <f>VLOOKUP(D95:D235,Sheet2!C89:E458,3,FALSE)</f>
        <v>#N/A</v>
      </c>
      <c r="V95" t="e">
        <f t="shared" si="38"/>
        <v>#N/A</v>
      </c>
      <c r="W95">
        <v>93</v>
      </c>
      <c r="X95" t="e">
        <f t="shared" si="39"/>
        <v>#N/A</v>
      </c>
      <c r="Y95" t="e">
        <f t="shared" si="40"/>
        <v>#N/A</v>
      </c>
      <c r="AB95" s="79" t="s">
        <v>2184</v>
      </c>
      <c r="AC95" s="79" t="s">
        <v>2185</v>
      </c>
      <c r="AF95">
        <v>0</v>
      </c>
      <c r="AI95">
        <v>90</v>
      </c>
      <c r="AJ95" t="s">
        <v>2184</v>
      </c>
      <c r="AK95" t="s">
        <v>2373</v>
      </c>
      <c r="AL95" t="s">
        <v>2374</v>
      </c>
    </row>
    <row r="96" ht="22.5" spans="1:38">
      <c r="A96" s="8">
        <v>88</v>
      </c>
      <c r="B96" s="9" t="str">
        <f>VLOOKUP(D96:D236,Sheet2!C:D,2,0)</f>
        <v>31014650136677125</v>
      </c>
      <c r="C96" s="10" t="s">
        <v>640</v>
      </c>
      <c r="D96" s="10" t="s">
        <v>641</v>
      </c>
      <c r="E96" s="12" t="s">
        <v>61</v>
      </c>
      <c r="F96" s="13">
        <v>50000</v>
      </c>
      <c r="G96" s="20" t="s">
        <v>2439</v>
      </c>
      <c r="H96" s="20" t="s">
        <v>643</v>
      </c>
      <c r="I96" s="20" t="s">
        <v>2381</v>
      </c>
      <c r="J96" s="56">
        <v>561.88</v>
      </c>
      <c r="K96" s="59"/>
      <c r="L96" s="58">
        <f t="shared" si="41"/>
        <v>543.75</v>
      </c>
      <c r="M96" s="59">
        <v>54.38</v>
      </c>
      <c r="N96" s="59"/>
      <c r="O96" s="59"/>
      <c r="P96" s="59">
        <f t="shared" si="37"/>
        <v>507.5</v>
      </c>
      <c r="Q96" s="10" t="s">
        <v>640</v>
      </c>
      <c r="R96" s="71" t="s">
        <v>2306</v>
      </c>
      <c r="S96" s="113" t="s">
        <v>646</v>
      </c>
      <c r="T96" s="108"/>
      <c r="U96" t="str">
        <f>VLOOKUP(D96:D236,Sheet2!C90:E459,3,FALSE)</f>
        <v>4.35</v>
      </c>
      <c r="V96">
        <f t="shared" si="38"/>
        <v>6.04166666666667</v>
      </c>
      <c r="W96">
        <v>93</v>
      </c>
      <c r="X96">
        <f t="shared" si="39"/>
        <v>561.875</v>
      </c>
      <c r="Y96">
        <f t="shared" si="40"/>
        <v>561.88</v>
      </c>
      <c r="AB96" s="79" t="s">
        <v>2184</v>
      </c>
      <c r="AC96" s="79" t="s">
        <v>2185</v>
      </c>
      <c r="AF96">
        <v>0</v>
      </c>
      <c r="AI96">
        <v>90</v>
      </c>
      <c r="AJ96" t="s">
        <v>2184</v>
      </c>
      <c r="AK96" t="s">
        <v>2373</v>
      </c>
      <c r="AL96" t="s">
        <v>2374</v>
      </c>
    </row>
    <row r="97" ht="22.5" spans="1:38">
      <c r="A97" s="8">
        <v>89</v>
      </c>
      <c r="B97" s="9" t="str">
        <f>VLOOKUP(D97:D237,Sheet2!C:D,2,0)</f>
        <v>31014650167172173</v>
      </c>
      <c r="C97" s="10" t="s">
        <v>1165</v>
      </c>
      <c r="D97" s="10" t="s">
        <v>1166</v>
      </c>
      <c r="E97" s="12" t="s">
        <v>1983</v>
      </c>
      <c r="F97" s="13">
        <v>50000</v>
      </c>
      <c r="G97" s="20" t="s">
        <v>1128</v>
      </c>
      <c r="H97" s="20" t="s">
        <v>2384</v>
      </c>
      <c r="I97" s="20" t="s">
        <v>2381</v>
      </c>
      <c r="J97" s="56">
        <v>561.88</v>
      </c>
      <c r="K97" s="59"/>
      <c r="L97" s="58">
        <f t="shared" si="41"/>
        <v>543.75</v>
      </c>
      <c r="M97" s="59">
        <v>90.63</v>
      </c>
      <c r="N97" s="59"/>
      <c r="O97" s="59"/>
      <c r="P97" s="59">
        <f t="shared" si="37"/>
        <v>471.25</v>
      </c>
      <c r="Q97" s="10" t="s">
        <v>1165</v>
      </c>
      <c r="R97" s="170" t="s">
        <v>2307</v>
      </c>
      <c r="S97" s="113" t="s">
        <v>1167</v>
      </c>
      <c r="T97" s="108"/>
      <c r="U97" t="str">
        <f>VLOOKUP(D97:D237,Sheet2!C91:E460,3,FALSE)</f>
        <v>4.35</v>
      </c>
      <c r="V97">
        <f t="shared" si="38"/>
        <v>6.04166666666667</v>
      </c>
      <c r="W97">
        <v>93</v>
      </c>
      <c r="X97">
        <f t="shared" si="39"/>
        <v>561.875</v>
      </c>
      <c r="Y97">
        <f t="shared" si="40"/>
        <v>561.88</v>
      </c>
      <c r="AB97" s="79" t="s">
        <v>2184</v>
      </c>
      <c r="AC97" s="79" t="s">
        <v>2185</v>
      </c>
      <c r="AF97">
        <v>0</v>
      </c>
      <c r="AI97">
        <v>90</v>
      </c>
      <c r="AJ97" t="s">
        <v>2184</v>
      </c>
      <c r="AK97" t="s">
        <v>2373</v>
      </c>
      <c r="AL97" t="s">
        <v>2374</v>
      </c>
    </row>
    <row r="98" ht="22.5" spans="1:38">
      <c r="A98" s="8">
        <v>90</v>
      </c>
      <c r="B98" s="9" t="str">
        <f>VLOOKUP(D98:D238,Sheet2!C:D,2,0)</f>
        <v>31014650164040456</v>
      </c>
      <c r="C98" s="10" t="s">
        <v>1038</v>
      </c>
      <c r="D98" s="10" t="s">
        <v>1039</v>
      </c>
      <c r="E98" s="12" t="s">
        <v>61</v>
      </c>
      <c r="F98" s="13">
        <v>50000</v>
      </c>
      <c r="G98" s="20" t="s">
        <v>2382</v>
      </c>
      <c r="H98" s="20" t="s">
        <v>2383</v>
      </c>
      <c r="I98" s="20" t="s">
        <v>2381</v>
      </c>
      <c r="J98" s="56">
        <v>561.88</v>
      </c>
      <c r="K98" s="59"/>
      <c r="L98" s="58">
        <f t="shared" si="41"/>
        <v>543.75</v>
      </c>
      <c r="M98" s="59">
        <v>90.63</v>
      </c>
      <c r="N98" s="59"/>
      <c r="O98" s="59"/>
      <c r="P98" s="59">
        <f t="shared" si="37"/>
        <v>471.25</v>
      </c>
      <c r="Q98" s="10" t="s">
        <v>1038</v>
      </c>
      <c r="R98" s="71" t="s">
        <v>2308</v>
      </c>
      <c r="S98" s="113" t="s">
        <v>1041</v>
      </c>
      <c r="T98" s="108"/>
      <c r="U98" t="str">
        <f>VLOOKUP(D98:D238,Sheet2!C92:E461,3,FALSE)</f>
        <v>4.35</v>
      </c>
      <c r="V98">
        <f t="shared" si="38"/>
        <v>6.04166666666667</v>
      </c>
      <c r="W98">
        <v>93</v>
      </c>
      <c r="X98">
        <f t="shared" si="39"/>
        <v>561.875</v>
      </c>
      <c r="Y98">
        <f t="shared" si="40"/>
        <v>561.88</v>
      </c>
      <c r="AB98" s="79" t="s">
        <v>2184</v>
      </c>
      <c r="AC98" s="79" t="s">
        <v>2185</v>
      </c>
      <c r="AF98">
        <v>0</v>
      </c>
      <c r="AI98">
        <v>90</v>
      </c>
      <c r="AJ98" t="s">
        <v>2184</v>
      </c>
      <c r="AK98" t="s">
        <v>2373</v>
      </c>
      <c r="AL98" t="s">
        <v>2374</v>
      </c>
    </row>
    <row r="99" ht="22.5" spans="1:38">
      <c r="A99" s="8">
        <v>91</v>
      </c>
      <c r="B99" s="9" t="str">
        <f>VLOOKUP(D99:D239,Sheet2!C:D,2,0)</f>
        <v>31014650167165280</v>
      </c>
      <c r="C99" s="10" t="s">
        <v>1174</v>
      </c>
      <c r="D99" s="10" t="s">
        <v>1175</v>
      </c>
      <c r="E99" s="12" t="s">
        <v>61</v>
      </c>
      <c r="F99" s="13">
        <v>50000</v>
      </c>
      <c r="G99" s="20" t="s">
        <v>1128</v>
      </c>
      <c r="H99" s="20" t="s">
        <v>2384</v>
      </c>
      <c r="I99" s="20" t="s">
        <v>2381</v>
      </c>
      <c r="J99" s="56">
        <v>561.88</v>
      </c>
      <c r="K99" s="59"/>
      <c r="L99" s="58">
        <f t="shared" si="41"/>
        <v>543.75</v>
      </c>
      <c r="M99" s="59">
        <v>90.63</v>
      </c>
      <c r="N99" s="59"/>
      <c r="O99" s="59"/>
      <c r="P99" s="59">
        <f t="shared" si="37"/>
        <v>471.25</v>
      </c>
      <c r="Q99" s="10" t="s">
        <v>1174</v>
      </c>
      <c r="R99" s="170" t="s">
        <v>2309</v>
      </c>
      <c r="S99" s="113" t="s">
        <v>1176</v>
      </c>
      <c r="T99" s="108"/>
      <c r="U99" t="str">
        <f>VLOOKUP(D99:D239,Sheet2!C93:E462,3,FALSE)</f>
        <v>4.35</v>
      </c>
      <c r="V99">
        <f t="shared" si="38"/>
        <v>6.04166666666667</v>
      </c>
      <c r="W99">
        <v>93</v>
      </c>
      <c r="X99">
        <f t="shared" si="39"/>
        <v>561.875</v>
      </c>
      <c r="Y99">
        <f t="shared" si="40"/>
        <v>561.88</v>
      </c>
      <c r="AB99" s="79" t="s">
        <v>2184</v>
      </c>
      <c r="AC99" s="79" t="s">
        <v>2185</v>
      </c>
      <c r="AF99">
        <v>0</v>
      </c>
      <c r="AI99">
        <v>90</v>
      </c>
      <c r="AJ99" t="s">
        <v>2184</v>
      </c>
      <c r="AK99" t="s">
        <v>2373</v>
      </c>
      <c r="AL99" t="s">
        <v>2374</v>
      </c>
    </row>
    <row r="100" ht="22.5" spans="1:38">
      <c r="A100" s="8">
        <v>92</v>
      </c>
      <c r="B100" s="9" t="str">
        <f>VLOOKUP(D100:D240,Sheet2!C:D,2,0)</f>
        <v>31014650179164544</v>
      </c>
      <c r="C100" s="10" t="s">
        <v>60</v>
      </c>
      <c r="D100" s="10" t="s">
        <v>1451</v>
      </c>
      <c r="E100" s="12" t="s">
        <v>61</v>
      </c>
      <c r="F100" s="13">
        <v>50000</v>
      </c>
      <c r="G100" s="20" t="s">
        <v>1449</v>
      </c>
      <c r="H100" s="20" t="s">
        <v>2435</v>
      </c>
      <c r="I100" s="20" t="s">
        <v>2381</v>
      </c>
      <c r="J100" s="56">
        <v>561.88</v>
      </c>
      <c r="K100" s="59"/>
      <c r="L100" s="58">
        <f t="shared" si="41"/>
        <v>543.75</v>
      </c>
      <c r="M100" s="59">
        <v>477.29</v>
      </c>
      <c r="N100" s="59">
        <v>84.58</v>
      </c>
      <c r="O100" s="59"/>
      <c r="P100" s="59">
        <f t="shared" si="37"/>
        <v>0.00999999999997669</v>
      </c>
      <c r="Q100" s="10" t="s">
        <v>60</v>
      </c>
      <c r="R100" s="170" t="s">
        <v>2310</v>
      </c>
      <c r="S100" s="113" t="s">
        <v>1453</v>
      </c>
      <c r="T100" s="108"/>
      <c r="U100" t="str">
        <f>VLOOKUP(D100:D240,Sheet2!C94:E463,3,FALSE)</f>
        <v>4.35</v>
      </c>
      <c r="V100">
        <f t="shared" si="38"/>
        <v>6.04166666666667</v>
      </c>
      <c r="W100">
        <v>93</v>
      </c>
      <c r="X100">
        <f t="shared" si="39"/>
        <v>561.875</v>
      </c>
      <c r="Y100">
        <f t="shared" si="40"/>
        <v>561.88</v>
      </c>
      <c r="AB100" s="79" t="s">
        <v>2184</v>
      </c>
      <c r="AC100" s="79" t="s">
        <v>2185</v>
      </c>
      <c r="AF100">
        <v>0</v>
      </c>
      <c r="AI100">
        <v>90</v>
      </c>
      <c r="AJ100" t="s">
        <v>2184</v>
      </c>
      <c r="AK100" t="s">
        <v>2373</v>
      </c>
      <c r="AL100" t="s">
        <v>2374</v>
      </c>
    </row>
    <row r="101" ht="22.5" spans="1:38">
      <c r="A101" s="8">
        <v>93</v>
      </c>
      <c r="B101" s="9" t="str">
        <f>VLOOKUP(D101:D241,Sheet2!C:D,2,0)</f>
        <v>31014650258144324</v>
      </c>
      <c r="C101" s="43" t="s">
        <v>1580</v>
      </c>
      <c r="D101" s="171" t="s">
        <v>1581</v>
      </c>
      <c r="E101" s="45" t="s">
        <v>1983</v>
      </c>
      <c r="F101" s="95">
        <v>50000</v>
      </c>
      <c r="G101" s="46" t="s">
        <v>1556</v>
      </c>
      <c r="H101" s="46" t="s">
        <v>2391</v>
      </c>
      <c r="I101" s="20" t="s">
        <v>2381</v>
      </c>
      <c r="J101" s="56">
        <v>561.88</v>
      </c>
      <c r="K101" s="59"/>
      <c r="L101" s="58">
        <f t="shared" si="41"/>
        <v>543.75</v>
      </c>
      <c r="M101" s="59">
        <v>326.25</v>
      </c>
      <c r="N101" s="59">
        <v>235.63</v>
      </c>
      <c r="O101" s="59"/>
      <c r="P101" s="59">
        <f t="shared" si="37"/>
        <v>0</v>
      </c>
      <c r="Q101" s="43" t="s">
        <v>1580</v>
      </c>
      <c r="R101" s="114" t="s">
        <v>2311</v>
      </c>
      <c r="S101" s="115">
        <v>13566731643</v>
      </c>
      <c r="T101" s="108"/>
      <c r="U101" t="str">
        <f>VLOOKUP(D101:D241,Sheet2!C95:E464,3,FALSE)</f>
        <v>4.35</v>
      </c>
      <c r="V101">
        <f t="shared" si="38"/>
        <v>6.04166666666667</v>
      </c>
      <c r="W101">
        <v>93</v>
      </c>
      <c r="X101">
        <f t="shared" si="39"/>
        <v>561.875</v>
      </c>
      <c r="Y101">
        <f t="shared" si="40"/>
        <v>561.88</v>
      </c>
      <c r="AB101" s="79" t="s">
        <v>2184</v>
      </c>
      <c r="AC101" s="79" t="s">
        <v>2185</v>
      </c>
      <c r="AF101">
        <v>0</v>
      </c>
      <c r="AI101">
        <v>90</v>
      </c>
      <c r="AJ101" t="s">
        <v>2184</v>
      </c>
      <c r="AK101" t="s">
        <v>2373</v>
      </c>
      <c r="AL101" t="s">
        <v>2374</v>
      </c>
    </row>
    <row r="102" ht="22.5" spans="1:44">
      <c r="A102" s="8">
        <v>94</v>
      </c>
      <c r="B102" s="29" t="str">
        <f>VLOOKUP(D102:D242,Sheet2!C:D,2,0)</f>
        <v>31014650356285230</v>
      </c>
      <c r="C102" s="30" t="s">
        <v>1981</v>
      </c>
      <c r="D102" s="31" t="s">
        <v>1982</v>
      </c>
      <c r="E102" s="81" t="s">
        <v>1983</v>
      </c>
      <c r="F102" s="32">
        <v>50000</v>
      </c>
      <c r="G102" s="33" t="s">
        <v>1918</v>
      </c>
      <c r="H102" s="34" t="s">
        <v>1919</v>
      </c>
      <c r="I102" s="32" t="s">
        <v>2381</v>
      </c>
      <c r="J102" s="96">
        <v>350</v>
      </c>
      <c r="K102" s="58">
        <f>V102*AI102</f>
        <v>333.333333333333</v>
      </c>
      <c r="L102" s="58">
        <f>ROUND(K102:K220,2)</f>
        <v>333.33</v>
      </c>
      <c r="M102" s="97"/>
      <c r="N102" s="97"/>
      <c r="O102" s="97"/>
      <c r="P102" s="68">
        <v>0</v>
      </c>
      <c r="Q102" s="30" t="s">
        <v>1981</v>
      </c>
      <c r="R102" s="110"/>
      <c r="S102" s="31" t="s">
        <v>1984</v>
      </c>
      <c r="T102" s="112"/>
      <c r="U102" s="79" t="str">
        <f>VLOOKUP(D102:D242,Sheet2!C96:E465,3,FALSE)</f>
        <v>4</v>
      </c>
      <c r="V102" s="79">
        <f t="shared" si="38"/>
        <v>5.55555555555556</v>
      </c>
      <c r="W102" s="79">
        <v>93</v>
      </c>
      <c r="X102" s="79">
        <f t="shared" si="39"/>
        <v>516.666666666667</v>
      </c>
      <c r="Y102" s="79">
        <f t="shared" si="40"/>
        <v>516.67</v>
      </c>
      <c r="Z102" s="79">
        <f>I102-G102</f>
        <v>63</v>
      </c>
      <c r="AA102" s="79">
        <f>V102*Z102</f>
        <v>350</v>
      </c>
      <c r="AB102" s="79" t="s">
        <v>2184</v>
      </c>
      <c r="AC102" s="79" t="s">
        <v>2185</v>
      </c>
      <c r="AD102" s="79">
        <f>ROUND(AA102:AA218,2)</f>
        <v>350</v>
      </c>
      <c r="AE102" s="79">
        <f>J102-AD102</f>
        <v>0</v>
      </c>
      <c r="AF102" s="79">
        <f>W102-Z102</f>
        <v>30</v>
      </c>
      <c r="AG102" s="79">
        <v>90</v>
      </c>
      <c r="AH102" s="79"/>
      <c r="AI102" s="79">
        <f>AG102-AF102</f>
        <v>60</v>
      </c>
      <c r="AJ102" t="s">
        <v>2430</v>
      </c>
      <c r="AK102" t="s">
        <v>2431</v>
      </c>
      <c r="AL102" t="s">
        <v>2432</v>
      </c>
      <c r="AM102">
        <v>94.44</v>
      </c>
      <c r="AN102">
        <v>27.78</v>
      </c>
      <c r="AO102">
        <v>166.67</v>
      </c>
      <c r="AP102">
        <f>AO102-AM102-AN102</f>
        <v>44.45</v>
      </c>
      <c r="AQ102">
        <f>AP102</f>
        <v>44.45</v>
      </c>
      <c r="AR102">
        <f>AP102-AQ102</f>
        <v>0</v>
      </c>
    </row>
    <row r="103" ht="22.5" spans="1:46">
      <c r="A103" s="8">
        <v>95</v>
      </c>
      <c r="B103" s="29" t="str">
        <f>VLOOKUP(D103:D243,Sheet2!C:D,2,0)</f>
        <v>31014650356222406</v>
      </c>
      <c r="C103" s="30" t="s">
        <v>1995</v>
      </c>
      <c r="D103" s="31" t="s">
        <v>1996</v>
      </c>
      <c r="E103" s="81" t="s">
        <v>61</v>
      </c>
      <c r="F103" s="32">
        <v>50000</v>
      </c>
      <c r="G103" s="33" t="s">
        <v>1918</v>
      </c>
      <c r="H103" s="34" t="s">
        <v>1919</v>
      </c>
      <c r="I103" s="32" t="s">
        <v>2381</v>
      </c>
      <c r="J103" s="96">
        <v>350</v>
      </c>
      <c r="K103" s="58">
        <f>V103*AI103</f>
        <v>333.333333333333</v>
      </c>
      <c r="L103" s="58">
        <f>ROUND(K103:K221,2)</f>
        <v>333.33</v>
      </c>
      <c r="M103" s="97"/>
      <c r="N103" s="97"/>
      <c r="O103" s="97"/>
      <c r="P103" s="68">
        <v>0</v>
      </c>
      <c r="Q103" s="30" t="s">
        <v>1995</v>
      </c>
      <c r="R103" s="110"/>
      <c r="S103" s="31" t="s">
        <v>1997</v>
      </c>
      <c r="T103" s="112"/>
      <c r="U103" s="79" t="str">
        <f>VLOOKUP(D103:D243,Sheet2!C97:E466,3,FALSE)</f>
        <v>4</v>
      </c>
      <c r="V103" s="79">
        <f t="shared" si="38"/>
        <v>5.55555555555556</v>
      </c>
      <c r="W103" s="79">
        <v>93</v>
      </c>
      <c r="X103" s="79">
        <f t="shared" si="39"/>
        <v>516.666666666667</v>
      </c>
      <c r="Y103" s="79">
        <f t="shared" si="40"/>
        <v>516.67</v>
      </c>
      <c r="Z103" s="79">
        <f>I103-G103</f>
        <v>63</v>
      </c>
      <c r="AA103" s="79">
        <f>V103*Z103</f>
        <v>350</v>
      </c>
      <c r="AB103" s="79" t="s">
        <v>2184</v>
      </c>
      <c r="AC103" s="79" t="s">
        <v>2185</v>
      </c>
      <c r="AD103" s="79">
        <f>ROUND(AA103:AA219,2)</f>
        <v>350</v>
      </c>
      <c r="AE103" s="79">
        <f>J103-AD103</f>
        <v>0</v>
      </c>
      <c r="AF103" s="79">
        <f>W103-Z103</f>
        <v>30</v>
      </c>
      <c r="AG103" s="79">
        <v>90</v>
      </c>
      <c r="AH103" s="79"/>
      <c r="AI103" s="79">
        <f>AG103-AF103</f>
        <v>60</v>
      </c>
      <c r="AJ103" t="s">
        <v>2430</v>
      </c>
      <c r="AK103" t="s">
        <v>2431</v>
      </c>
      <c r="AL103" t="s">
        <v>2432</v>
      </c>
      <c r="AM103">
        <v>94.44</v>
      </c>
      <c r="AN103">
        <v>27.78</v>
      </c>
      <c r="AO103">
        <v>166.67</v>
      </c>
      <c r="AP103">
        <f>AO103-AM103-AN103</f>
        <v>44.45</v>
      </c>
      <c r="AQ103">
        <v>10.55</v>
      </c>
      <c r="AR103">
        <f>AP103-AQ103</f>
        <v>33.9</v>
      </c>
      <c r="AS103">
        <v>0</v>
      </c>
      <c r="AT103">
        <f>AR103-AS103</f>
        <v>33.9</v>
      </c>
    </row>
    <row r="104" spans="1:35">
      <c r="A104" s="8"/>
      <c r="B104" s="29"/>
      <c r="C104" s="30"/>
      <c r="D104" s="31"/>
      <c r="E104" s="31"/>
      <c r="F104" s="32"/>
      <c r="G104" s="33"/>
      <c r="H104" s="34"/>
      <c r="I104" s="32"/>
      <c r="J104" s="96">
        <f>SUM(J90:J103)</f>
        <v>6296.32</v>
      </c>
      <c r="K104" s="58">
        <f>V104*AI104</f>
        <v>0</v>
      </c>
      <c r="L104" s="58">
        <f>ROUND(K104:K222,2)</f>
        <v>0</v>
      </c>
      <c r="M104" s="97"/>
      <c r="N104" s="97"/>
      <c r="O104" s="97"/>
      <c r="P104" s="68"/>
      <c r="Q104" s="30"/>
      <c r="R104" s="110"/>
      <c r="S104" s="31"/>
      <c r="T104" s="112"/>
      <c r="U104" s="79"/>
      <c r="V104" s="79"/>
      <c r="W104" s="79"/>
      <c r="X104" s="79"/>
      <c r="Y104" s="79"/>
      <c r="Z104" s="79"/>
      <c r="AA104" s="79"/>
      <c r="AB104" s="79"/>
      <c r="AC104" s="79"/>
      <c r="AD104" s="79"/>
      <c r="AE104" s="79"/>
      <c r="AF104" s="79"/>
      <c r="AG104" s="79"/>
      <c r="AH104" s="79"/>
      <c r="AI104">
        <v>90</v>
      </c>
    </row>
    <row r="105" ht="22.5" hidden="1" spans="1:38">
      <c r="A105" s="8">
        <v>96</v>
      </c>
      <c r="B105" s="9" t="str">
        <f>VLOOKUP(D105:D244,Sheet2!C:D,2,0)</f>
        <v>31014650115609160</v>
      </c>
      <c r="C105" s="16" t="s">
        <v>210</v>
      </c>
      <c r="D105" s="16" t="s">
        <v>211</v>
      </c>
      <c r="E105" s="18" t="s">
        <v>2089</v>
      </c>
      <c r="F105" s="19">
        <v>0</v>
      </c>
      <c r="G105" s="20" t="s">
        <v>184</v>
      </c>
      <c r="H105" s="20" t="s">
        <v>2376</v>
      </c>
      <c r="I105" s="14" t="s">
        <v>2377</v>
      </c>
      <c r="J105" s="60">
        <v>362.84</v>
      </c>
      <c r="K105" s="61"/>
      <c r="L105" s="58" t="e">
        <f t="shared" ref="L105:L109" si="42">V105*AI105</f>
        <v>#N/A</v>
      </c>
      <c r="M105" s="61">
        <v>0</v>
      </c>
      <c r="N105" s="61"/>
      <c r="O105" s="61"/>
      <c r="P105" s="59">
        <f t="shared" ref="P105:P109" si="43">J105-M105-N105-O105</f>
        <v>362.84</v>
      </c>
      <c r="Q105" s="16" t="s">
        <v>210</v>
      </c>
      <c r="R105" s="168" t="s">
        <v>2315</v>
      </c>
      <c r="S105" s="107" t="s">
        <v>214</v>
      </c>
      <c r="T105" s="108" t="s">
        <v>2316</v>
      </c>
      <c r="U105" t="e">
        <f>VLOOKUP(D105:D244,Sheet2!C98:E467,3,FALSE)</f>
        <v>#N/A</v>
      </c>
      <c r="V105" t="e">
        <f t="shared" ref="V105:V111" si="44">F105*U105/100/12/30</f>
        <v>#N/A</v>
      </c>
      <c r="W105">
        <v>93</v>
      </c>
      <c r="X105" t="e">
        <f t="shared" ref="X105:X111" si="45">V105*W105</f>
        <v>#N/A</v>
      </c>
      <c r="Y105" t="e">
        <f t="shared" ref="Y105:Y111" si="46">ROUND(X105:X244,2)</f>
        <v>#N/A</v>
      </c>
      <c r="AB105" s="79" t="s">
        <v>2184</v>
      </c>
      <c r="AC105" s="79" t="s">
        <v>2185</v>
      </c>
      <c r="AF105">
        <v>0</v>
      </c>
      <c r="AI105">
        <v>90</v>
      </c>
      <c r="AJ105" t="s">
        <v>2184</v>
      </c>
      <c r="AK105" t="s">
        <v>2373</v>
      </c>
      <c r="AL105" t="s">
        <v>2374</v>
      </c>
    </row>
    <row r="106" ht="22.5" hidden="1" spans="1:38">
      <c r="A106" s="8">
        <v>97</v>
      </c>
      <c r="B106" s="9" t="str">
        <f>VLOOKUP(D106:D245,Sheet2!C:D,2,0)</f>
        <v>31014650115653937</v>
      </c>
      <c r="C106" s="16" t="s">
        <v>348</v>
      </c>
      <c r="D106" s="16" t="s">
        <v>349</v>
      </c>
      <c r="E106" s="18" t="s">
        <v>2089</v>
      </c>
      <c r="F106" s="19">
        <v>0</v>
      </c>
      <c r="G106" s="20" t="s">
        <v>184</v>
      </c>
      <c r="H106" s="20" t="s">
        <v>2376</v>
      </c>
      <c r="I106" s="14" t="s">
        <v>2377</v>
      </c>
      <c r="J106" s="60">
        <v>362.84</v>
      </c>
      <c r="K106" s="61"/>
      <c r="L106" s="58" t="e">
        <f t="shared" si="42"/>
        <v>#N/A</v>
      </c>
      <c r="M106" s="61">
        <v>362.84</v>
      </c>
      <c r="N106" s="61"/>
      <c r="O106" s="61"/>
      <c r="P106" s="59">
        <f t="shared" si="43"/>
        <v>0</v>
      </c>
      <c r="Q106" s="16" t="s">
        <v>348</v>
      </c>
      <c r="R106" s="168" t="s">
        <v>2318</v>
      </c>
      <c r="S106" s="107" t="s">
        <v>352</v>
      </c>
      <c r="T106" s="108"/>
      <c r="U106" t="e">
        <f>VLOOKUP(D106:D245,Sheet2!C99:E468,3,FALSE)</f>
        <v>#N/A</v>
      </c>
      <c r="V106" t="e">
        <f t="shared" si="44"/>
        <v>#N/A</v>
      </c>
      <c r="W106">
        <v>93</v>
      </c>
      <c r="X106" t="e">
        <f t="shared" si="45"/>
        <v>#N/A</v>
      </c>
      <c r="Y106" t="e">
        <f t="shared" si="46"/>
        <v>#N/A</v>
      </c>
      <c r="AB106" s="79" t="s">
        <v>2184</v>
      </c>
      <c r="AC106" s="79" t="s">
        <v>2185</v>
      </c>
      <c r="AF106">
        <v>0</v>
      </c>
      <c r="AI106">
        <v>90</v>
      </c>
      <c r="AJ106" t="s">
        <v>2184</v>
      </c>
      <c r="AK106" t="s">
        <v>2373</v>
      </c>
      <c r="AL106" t="s">
        <v>2374</v>
      </c>
    </row>
    <row r="107" ht="22.5" hidden="1" spans="1:38">
      <c r="A107" s="8">
        <v>98</v>
      </c>
      <c r="B107" s="9" t="str">
        <f>VLOOKUP(D107:D246,Sheet2!C:D,2,0)</f>
        <v>31014650115770480</v>
      </c>
      <c r="C107" s="16" t="s">
        <v>72</v>
      </c>
      <c r="D107" s="167" t="s">
        <v>505</v>
      </c>
      <c r="E107" s="18" t="s">
        <v>2440</v>
      </c>
      <c r="F107" s="19">
        <v>0</v>
      </c>
      <c r="G107" s="20" t="s">
        <v>356</v>
      </c>
      <c r="H107" s="20" t="s">
        <v>2378</v>
      </c>
      <c r="I107" s="14" t="s">
        <v>2377</v>
      </c>
      <c r="J107" s="60">
        <v>362.84</v>
      </c>
      <c r="K107" s="61"/>
      <c r="L107" s="58" t="e">
        <f t="shared" si="42"/>
        <v>#N/A</v>
      </c>
      <c r="M107" s="61">
        <v>0</v>
      </c>
      <c r="N107" s="61"/>
      <c r="O107" s="61"/>
      <c r="P107" s="59">
        <f t="shared" si="43"/>
        <v>362.84</v>
      </c>
      <c r="Q107" s="16" t="s">
        <v>72</v>
      </c>
      <c r="R107" s="168" t="s">
        <v>2319</v>
      </c>
      <c r="S107" s="107" t="s">
        <v>508</v>
      </c>
      <c r="T107" s="108"/>
      <c r="U107" t="e">
        <f>VLOOKUP(D107:D246,Sheet2!C100:E469,3,FALSE)</f>
        <v>#N/A</v>
      </c>
      <c r="V107" t="e">
        <f t="shared" si="44"/>
        <v>#N/A</v>
      </c>
      <c r="W107">
        <v>93</v>
      </c>
      <c r="X107" t="e">
        <f t="shared" si="45"/>
        <v>#N/A</v>
      </c>
      <c r="Y107" t="e">
        <f t="shared" si="46"/>
        <v>#N/A</v>
      </c>
      <c r="AB107" s="79" t="s">
        <v>2184</v>
      </c>
      <c r="AC107" s="79" t="s">
        <v>2185</v>
      </c>
      <c r="AF107">
        <v>0</v>
      </c>
      <c r="AI107">
        <v>90</v>
      </c>
      <c r="AJ107" t="s">
        <v>2184</v>
      </c>
      <c r="AK107" t="s">
        <v>2373</v>
      </c>
      <c r="AL107" t="s">
        <v>2374</v>
      </c>
    </row>
    <row r="108" ht="22.5" hidden="1" spans="1:38">
      <c r="A108" s="8">
        <v>99</v>
      </c>
      <c r="B108" s="9" t="str">
        <f>VLOOKUP(D108:D247,Sheet2!C:D,2,0)</f>
        <v>31014650115801411</v>
      </c>
      <c r="C108" s="16" t="s">
        <v>70</v>
      </c>
      <c r="D108" s="16" t="s">
        <v>417</v>
      </c>
      <c r="E108" s="18" t="s">
        <v>2089</v>
      </c>
      <c r="F108" s="19">
        <v>0</v>
      </c>
      <c r="G108" s="20" t="s">
        <v>356</v>
      </c>
      <c r="H108" s="20" t="s">
        <v>2378</v>
      </c>
      <c r="I108" s="14" t="s">
        <v>2377</v>
      </c>
      <c r="J108" s="60">
        <v>362.84</v>
      </c>
      <c r="K108" s="61"/>
      <c r="L108" s="58" t="e">
        <f t="shared" si="42"/>
        <v>#N/A</v>
      </c>
      <c r="M108" s="61">
        <v>359.16</v>
      </c>
      <c r="N108" s="61"/>
      <c r="O108" s="61"/>
      <c r="P108" s="59">
        <f t="shared" si="43"/>
        <v>3.67999999999995</v>
      </c>
      <c r="Q108" s="16" t="s">
        <v>70</v>
      </c>
      <c r="R108" s="71" t="s">
        <v>2320</v>
      </c>
      <c r="S108" s="107" t="s">
        <v>420</v>
      </c>
      <c r="T108" s="108"/>
      <c r="U108" t="e">
        <f>VLOOKUP(D108:D247,Sheet2!C101:E470,3,FALSE)</f>
        <v>#N/A</v>
      </c>
      <c r="V108" t="e">
        <f t="shared" si="44"/>
        <v>#N/A</v>
      </c>
      <c r="W108">
        <v>93</v>
      </c>
      <c r="X108" t="e">
        <f t="shared" si="45"/>
        <v>#N/A</v>
      </c>
      <c r="Y108" t="e">
        <f t="shared" si="46"/>
        <v>#N/A</v>
      </c>
      <c r="AB108" s="79" t="s">
        <v>2184</v>
      </c>
      <c r="AC108" s="79" t="s">
        <v>2185</v>
      </c>
      <c r="AF108">
        <v>0</v>
      </c>
      <c r="AI108">
        <v>90</v>
      </c>
      <c r="AJ108" t="s">
        <v>2184</v>
      </c>
      <c r="AK108" t="s">
        <v>2373</v>
      </c>
      <c r="AL108" t="s">
        <v>2374</v>
      </c>
    </row>
    <row r="109" ht="22.5" spans="1:38">
      <c r="A109" s="8">
        <v>100</v>
      </c>
      <c r="B109" s="9" t="str">
        <f>VLOOKUP(D109:D248,Sheet2!C:D,2,0)</f>
        <v>31014650258136265</v>
      </c>
      <c r="C109" s="43" t="s">
        <v>1590</v>
      </c>
      <c r="D109" s="171" t="s">
        <v>1591</v>
      </c>
      <c r="E109" s="45" t="s">
        <v>2440</v>
      </c>
      <c r="F109" s="95">
        <v>50000</v>
      </c>
      <c r="G109" s="46" t="s">
        <v>1556</v>
      </c>
      <c r="H109" s="46" t="s">
        <v>2391</v>
      </c>
      <c r="I109" s="20" t="s">
        <v>2381</v>
      </c>
      <c r="J109" s="56">
        <v>561.88</v>
      </c>
      <c r="K109" s="59"/>
      <c r="L109" s="58">
        <f t="shared" si="42"/>
        <v>543.75</v>
      </c>
      <c r="M109" s="59">
        <v>271.88</v>
      </c>
      <c r="N109" s="59"/>
      <c r="O109" s="59"/>
      <c r="P109" s="59">
        <f t="shared" si="43"/>
        <v>290</v>
      </c>
      <c r="Q109" s="43" t="s">
        <v>1590</v>
      </c>
      <c r="R109" s="173" t="s">
        <v>2322</v>
      </c>
      <c r="S109" s="117">
        <v>13574575787</v>
      </c>
      <c r="T109" s="108"/>
      <c r="U109" t="str">
        <f>VLOOKUP(D109:D248,Sheet2!C102:E471,3,FALSE)</f>
        <v>4.35</v>
      </c>
      <c r="V109">
        <f t="shared" si="44"/>
        <v>6.04166666666667</v>
      </c>
      <c r="W109">
        <v>93</v>
      </c>
      <c r="X109">
        <f t="shared" si="45"/>
        <v>561.875</v>
      </c>
      <c r="Y109">
        <f t="shared" si="46"/>
        <v>561.88</v>
      </c>
      <c r="AB109" s="79" t="s">
        <v>2184</v>
      </c>
      <c r="AC109" s="79" t="s">
        <v>2185</v>
      </c>
      <c r="AF109">
        <v>0</v>
      </c>
      <c r="AI109">
        <v>90</v>
      </c>
      <c r="AJ109" t="s">
        <v>2184</v>
      </c>
      <c r="AK109" t="s">
        <v>2373</v>
      </c>
      <c r="AL109" t="s">
        <v>2374</v>
      </c>
    </row>
    <row r="110" ht="22.5" spans="1:44">
      <c r="A110" s="8">
        <v>101</v>
      </c>
      <c r="B110" s="29" t="str">
        <f>VLOOKUP(D110:D249,Sheet2!C:D,2,0)</f>
        <v>31014650356795614</v>
      </c>
      <c r="C110" s="30" t="s">
        <v>2099</v>
      </c>
      <c r="D110" s="31" t="s">
        <v>2100</v>
      </c>
      <c r="E110" s="81" t="s">
        <v>2089</v>
      </c>
      <c r="F110" s="32">
        <v>50000</v>
      </c>
      <c r="G110" s="33" t="s">
        <v>2057</v>
      </c>
      <c r="H110" s="34" t="s">
        <v>2058</v>
      </c>
      <c r="I110" s="32" t="s">
        <v>2381</v>
      </c>
      <c r="J110" s="67">
        <v>338.89</v>
      </c>
      <c r="K110" s="58">
        <f>V110*AI110</f>
        <v>322.222222222222</v>
      </c>
      <c r="L110" s="58">
        <f>ROUND(K110:K228,2)</f>
        <v>322.22</v>
      </c>
      <c r="M110" s="68"/>
      <c r="N110" s="68"/>
      <c r="O110" s="68"/>
      <c r="P110" s="68">
        <v>0</v>
      </c>
      <c r="Q110" s="30" t="s">
        <v>2099</v>
      </c>
      <c r="R110" s="118"/>
      <c r="S110" s="31" t="s">
        <v>2102</v>
      </c>
      <c r="T110" s="112"/>
      <c r="U110" s="79" t="str">
        <f>VLOOKUP(D110:D249,Sheet2!C103:E472,3,FALSE)</f>
        <v>4</v>
      </c>
      <c r="V110" s="79">
        <f t="shared" si="44"/>
        <v>5.55555555555556</v>
      </c>
      <c r="W110" s="79">
        <v>93</v>
      </c>
      <c r="X110" s="79">
        <f t="shared" si="45"/>
        <v>516.666666666667</v>
      </c>
      <c r="Y110" s="79">
        <f t="shared" si="46"/>
        <v>516.67</v>
      </c>
      <c r="Z110" s="79">
        <f>I110-G110</f>
        <v>61</v>
      </c>
      <c r="AA110" s="79">
        <f>V110*Z110</f>
        <v>338.888888888889</v>
      </c>
      <c r="AB110" s="79" t="s">
        <v>2184</v>
      </c>
      <c r="AC110" s="79" t="s">
        <v>2185</v>
      </c>
      <c r="AD110" s="79">
        <f>ROUND(AA110:AA225,2)</f>
        <v>338.89</v>
      </c>
      <c r="AE110" s="79">
        <f>J110-AD110</f>
        <v>0</v>
      </c>
      <c r="AF110" s="79">
        <f>W110-Z110</f>
        <v>32</v>
      </c>
      <c r="AG110" s="79">
        <v>90</v>
      </c>
      <c r="AH110" s="79"/>
      <c r="AI110" s="79">
        <f>AG110-AF110</f>
        <v>58</v>
      </c>
      <c r="AJ110" t="s">
        <v>2395</v>
      </c>
      <c r="AK110" t="s">
        <v>2396</v>
      </c>
      <c r="AL110" t="s">
        <v>2397</v>
      </c>
      <c r="AM110">
        <v>94.44</v>
      </c>
      <c r="AN110">
        <v>27.78</v>
      </c>
      <c r="AO110">
        <v>177.78</v>
      </c>
      <c r="AP110">
        <f>AO110-AM110-AN110</f>
        <v>55.56</v>
      </c>
      <c r="AQ110">
        <f>AP110</f>
        <v>55.56</v>
      </c>
      <c r="AR110">
        <f>AP110-AQ110</f>
        <v>0</v>
      </c>
    </row>
    <row r="111" ht="22.5" spans="1:44">
      <c r="A111" s="8">
        <v>102</v>
      </c>
      <c r="B111" s="29" t="str">
        <f>VLOOKUP(D111:D250,Sheet2!C:D,2,0)</f>
        <v>31014650356804642</v>
      </c>
      <c r="C111" s="30" t="s">
        <v>66</v>
      </c>
      <c r="D111" s="31" t="s">
        <v>2088</v>
      </c>
      <c r="E111" s="81" t="s">
        <v>2089</v>
      </c>
      <c r="F111" s="32">
        <v>50000</v>
      </c>
      <c r="G111" s="33" t="s">
        <v>2057</v>
      </c>
      <c r="H111" s="34" t="s">
        <v>2058</v>
      </c>
      <c r="I111" s="32" t="s">
        <v>2381</v>
      </c>
      <c r="J111" s="67">
        <v>338.89</v>
      </c>
      <c r="K111" s="58">
        <f>V111*AI111</f>
        <v>322.222222222222</v>
      </c>
      <c r="L111" s="58">
        <f>ROUND(K111:K229,2)</f>
        <v>322.22</v>
      </c>
      <c r="M111" s="68"/>
      <c r="N111" s="68"/>
      <c r="O111" s="68"/>
      <c r="P111" s="68">
        <v>0</v>
      </c>
      <c r="Q111" s="30" t="s">
        <v>66</v>
      </c>
      <c r="R111" s="118"/>
      <c r="S111" s="31" t="s">
        <v>126</v>
      </c>
      <c r="T111" s="112"/>
      <c r="U111" s="79" t="str">
        <f>VLOOKUP(D111:D250,Sheet2!C104:E473,3,FALSE)</f>
        <v>4</v>
      </c>
      <c r="V111" s="79">
        <f t="shared" si="44"/>
        <v>5.55555555555556</v>
      </c>
      <c r="W111" s="79">
        <v>93</v>
      </c>
      <c r="X111" s="79">
        <f t="shared" si="45"/>
        <v>516.666666666667</v>
      </c>
      <c r="Y111" s="79">
        <f t="shared" si="46"/>
        <v>516.67</v>
      </c>
      <c r="Z111" s="79">
        <f>I111-G111</f>
        <v>61</v>
      </c>
      <c r="AA111" s="79">
        <f>V111*Z111</f>
        <v>338.888888888889</v>
      </c>
      <c r="AB111" s="79" t="s">
        <v>2184</v>
      </c>
      <c r="AC111" s="79" t="s">
        <v>2185</v>
      </c>
      <c r="AD111" s="79">
        <f>ROUND(AA111:AA226,2)</f>
        <v>338.89</v>
      </c>
      <c r="AE111" s="79">
        <f>J111-AD111</f>
        <v>0</v>
      </c>
      <c r="AF111" s="79">
        <f>W111-Z111</f>
        <v>32</v>
      </c>
      <c r="AG111" s="79">
        <v>90</v>
      </c>
      <c r="AH111" s="79"/>
      <c r="AI111" s="79">
        <f>AG111-AF111</f>
        <v>58</v>
      </c>
      <c r="AJ111" t="s">
        <v>2395</v>
      </c>
      <c r="AK111" t="s">
        <v>2396</v>
      </c>
      <c r="AL111" t="s">
        <v>2397</v>
      </c>
      <c r="AM111">
        <v>94.44</v>
      </c>
      <c r="AN111">
        <v>27.78</v>
      </c>
      <c r="AO111">
        <v>177.78</v>
      </c>
      <c r="AP111">
        <f>AO111-AM111-AN111</f>
        <v>55.56</v>
      </c>
      <c r="AQ111">
        <f>AP111</f>
        <v>55.56</v>
      </c>
      <c r="AR111">
        <f>AP111-AQ111</f>
        <v>0</v>
      </c>
    </row>
    <row r="112" spans="1:35">
      <c r="A112" s="8"/>
      <c r="B112" s="29"/>
      <c r="C112" s="30"/>
      <c r="D112" s="31"/>
      <c r="E112" s="31"/>
      <c r="F112" s="32"/>
      <c r="G112" s="33"/>
      <c r="H112" s="34"/>
      <c r="I112" s="32"/>
      <c r="J112" s="67">
        <f>SUM(J105:J111)</f>
        <v>2691.02</v>
      </c>
      <c r="K112" s="58">
        <f>V112*AI112</f>
        <v>0</v>
      </c>
      <c r="L112" s="58">
        <f>ROUND(K112:K230,2)</f>
        <v>0</v>
      </c>
      <c r="M112" s="68"/>
      <c r="N112" s="68"/>
      <c r="O112" s="68"/>
      <c r="P112" s="68"/>
      <c r="Q112" s="30"/>
      <c r="R112" s="118"/>
      <c r="S112" s="31"/>
      <c r="T112" s="112"/>
      <c r="U112" s="79"/>
      <c r="V112" s="79"/>
      <c r="W112" s="79"/>
      <c r="X112" s="79"/>
      <c r="Y112" s="79"/>
      <c r="Z112" s="79"/>
      <c r="AA112" s="79"/>
      <c r="AB112" s="79"/>
      <c r="AC112" s="79"/>
      <c r="AD112" s="79"/>
      <c r="AE112" s="79"/>
      <c r="AF112" s="79"/>
      <c r="AG112" s="79"/>
      <c r="AH112" s="79"/>
      <c r="AI112">
        <v>90</v>
      </c>
    </row>
    <row r="113" ht="22.5" hidden="1" spans="1:38">
      <c r="A113" s="8">
        <v>103</v>
      </c>
      <c r="B113" s="9" t="str">
        <f>VLOOKUP(D113:D251,Sheet2!C:D,2,0)</f>
        <v>31014650115684161</v>
      </c>
      <c r="C113" s="16" t="s">
        <v>228</v>
      </c>
      <c r="D113" s="16" t="s">
        <v>229</v>
      </c>
      <c r="E113" s="18" t="s">
        <v>1153</v>
      </c>
      <c r="F113" s="19">
        <v>0</v>
      </c>
      <c r="G113" s="20" t="s">
        <v>184</v>
      </c>
      <c r="H113" s="20" t="s">
        <v>2376</v>
      </c>
      <c r="I113" s="14" t="s">
        <v>2377</v>
      </c>
      <c r="J113" s="60">
        <v>362.84</v>
      </c>
      <c r="K113" s="61"/>
      <c r="L113" s="58" t="e">
        <f>V113*AI113</f>
        <v>#N/A</v>
      </c>
      <c r="M113" s="61">
        <v>0</v>
      </c>
      <c r="N113" s="61"/>
      <c r="O113" s="61"/>
      <c r="P113" s="59">
        <f t="shared" ref="P113:P119" si="47">J113-M113-N113-O113</f>
        <v>362.84</v>
      </c>
      <c r="Q113" s="16" t="s">
        <v>228</v>
      </c>
      <c r="R113" s="168" t="s">
        <v>2325</v>
      </c>
      <c r="S113" s="113" t="s">
        <v>232</v>
      </c>
      <c r="T113" s="108" t="s">
        <v>2326</v>
      </c>
      <c r="U113" t="e">
        <f>VLOOKUP(D113:D251,Sheet2!C105:E474,3,FALSE)</f>
        <v>#N/A</v>
      </c>
      <c r="V113" t="e">
        <f t="shared" ref="V113:V120" si="48">F113*U113/100/12/30</f>
        <v>#N/A</v>
      </c>
      <c r="W113">
        <v>93</v>
      </c>
      <c r="X113" t="e">
        <f t="shared" ref="X113:X120" si="49">V113*W113</f>
        <v>#N/A</v>
      </c>
      <c r="Y113" t="e">
        <f t="shared" ref="Y113:Y120" si="50">ROUND(X113:X251,2)</f>
        <v>#N/A</v>
      </c>
      <c r="AB113" s="79" t="s">
        <v>2184</v>
      </c>
      <c r="AC113" s="79" t="s">
        <v>2185</v>
      </c>
      <c r="AF113">
        <v>0</v>
      </c>
      <c r="AI113">
        <v>90</v>
      </c>
      <c r="AJ113" t="s">
        <v>2184</v>
      </c>
      <c r="AK113" t="s">
        <v>2373</v>
      </c>
      <c r="AL113" t="s">
        <v>2374</v>
      </c>
    </row>
    <row r="114" ht="22.5" hidden="1" spans="1:38">
      <c r="A114" s="8">
        <v>104</v>
      </c>
      <c r="B114" s="9" t="str">
        <f>VLOOKUP(D114:D252,Sheet2!C:D,2,0)</f>
        <v>31014650115678599</v>
      </c>
      <c r="C114" s="16" t="s">
        <v>263</v>
      </c>
      <c r="D114" s="16" t="s">
        <v>264</v>
      </c>
      <c r="E114" s="18" t="s">
        <v>1153</v>
      </c>
      <c r="F114" s="19">
        <v>0</v>
      </c>
      <c r="G114" s="20" t="s">
        <v>184</v>
      </c>
      <c r="H114" s="20" t="s">
        <v>2376</v>
      </c>
      <c r="I114" s="14" t="s">
        <v>2377</v>
      </c>
      <c r="J114" s="60">
        <v>362.84</v>
      </c>
      <c r="K114" s="61"/>
      <c r="L114" s="58" t="e">
        <f t="shared" ref="L114:L119" si="51">V114*AI114</f>
        <v>#N/A</v>
      </c>
      <c r="M114" s="61">
        <v>0</v>
      </c>
      <c r="N114" s="61"/>
      <c r="O114" s="61"/>
      <c r="P114" s="59">
        <f t="shared" si="47"/>
        <v>362.84</v>
      </c>
      <c r="Q114" s="16" t="s">
        <v>263</v>
      </c>
      <c r="R114" s="168" t="s">
        <v>2327</v>
      </c>
      <c r="S114" s="113" t="s">
        <v>265</v>
      </c>
      <c r="T114" s="108"/>
      <c r="U114" t="e">
        <f>VLOOKUP(D114:D252,Sheet2!C106:E475,3,FALSE)</f>
        <v>#N/A</v>
      </c>
      <c r="V114" t="e">
        <f t="shared" si="48"/>
        <v>#N/A</v>
      </c>
      <c r="W114">
        <v>93</v>
      </c>
      <c r="X114" t="e">
        <f t="shared" si="49"/>
        <v>#N/A</v>
      </c>
      <c r="Y114" t="e">
        <f t="shared" si="50"/>
        <v>#N/A</v>
      </c>
      <c r="AB114" s="79" t="s">
        <v>2184</v>
      </c>
      <c r="AC114" s="79" t="s">
        <v>2185</v>
      </c>
      <c r="AF114">
        <v>0</v>
      </c>
      <c r="AI114">
        <v>90</v>
      </c>
      <c r="AJ114" t="s">
        <v>2184</v>
      </c>
      <c r="AK114" t="s">
        <v>2373</v>
      </c>
      <c r="AL114" t="s">
        <v>2374</v>
      </c>
    </row>
    <row r="115" ht="22.5" spans="1:38">
      <c r="A115" s="8">
        <v>105</v>
      </c>
      <c r="B115" s="9" t="str">
        <f>VLOOKUP(D115:D253,Sheet2!C:D,2,0)</f>
        <v>31014650164036766</v>
      </c>
      <c r="C115" s="16" t="s">
        <v>1043</v>
      </c>
      <c r="D115" s="167" t="s">
        <v>1044</v>
      </c>
      <c r="E115" s="18" t="s">
        <v>1153</v>
      </c>
      <c r="F115" s="19">
        <v>50000</v>
      </c>
      <c r="G115" s="20" t="s">
        <v>2382</v>
      </c>
      <c r="H115" s="20" t="s">
        <v>2383</v>
      </c>
      <c r="I115" s="20" t="s">
        <v>2381</v>
      </c>
      <c r="J115" s="56">
        <v>561.88</v>
      </c>
      <c r="K115" s="59"/>
      <c r="L115" s="58">
        <f t="shared" si="51"/>
        <v>543.75</v>
      </c>
      <c r="M115" s="59">
        <v>90.63</v>
      </c>
      <c r="N115" s="59"/>
      <c r="O115" s="59"/>
      <c r="P115" s="59">
        <f t="shared" si="47"/>
        <v>471.25</v>
      </c>
      <c r="Q115" s="16" t="s">
        <v>1043</v>
      </c>
      <c r="R115" s="71" t="s">
        <v>2329</v>
      </c>
      <c r="S115" s="113" t="s">
        <v>1047</v>
      </c>
      <c r="T115" s="108"/>
      <c r="U115" t="str">
        <f>VLOOKUP(D115:D253,Sheet2!C107:E476,3,FALSE)</f>
        <v>4.35</v>
      </c>
      <c r="V115">
        <f t="shared" si="48"/>
        <v>6.04166666666667</v>
      </c>
      <c r="W115">
        <v>93</v>
      </c>
      <c r="X115">
        <f t="shared" si="49"/>
        <v>561.875</v>
      </c>
      <c r="Y115">
        <f t="shared" si="50"/>
        <v>561.88</v>
      </c>
      <c r="AB115" s="79" t="s">
        <v>2184</v>
      </c>
      <c r="AC115" s="79" t="s">
        <v>2185</v>
      </c>
      <c r="AF115">
        <v>0</v>
      </c>
      <c r="AI115">
        <v>90</v>
      </c>
      <c r="AJ115" t="s">
        <v>2184</v>
      </c>
      <c r="AK115" t="s">
        <v>2373</v>
      </c>
      <c r="AL115" t="s">
        <v>2374</v>
      </c>
    </row>
    <row r="116" ht="22.5" spans="1:38">
      <c r="A116" s="8">
        <v>106</v>
      </c>
      <c r="B116" s="9" t="str">
        <f>VLOOKUP(D116:D254,Sheet2!C:D,2,0)</f>
        <v>31014650167104044</v>
      </c>
      <c r="C116" s="16" t="s">
        <v>1151</v>
      </c>
      <c r="D116" s="16" t="s">
        <v>1152</v>
      </c>
      <c r="E116" s="18" t="s">
        <v>1153</v>
      </c>
      <c r="F116" s="19">
        <v>50000</v>
      </c>
      <c r="G116" s="20" t="s">
        <v>1128</v>
      </c>
      <c r="H116" s="20" t="s">
        <v>2384</v>
      </c>
      <c r="I116" s="20" t="s">
        <v>2381</v>
      </c>
      <c r="J116" s="56">
        <v>561.88</v>
      </c>
      <c r="K116" s="59"/>
      <c r="L116" s="58">
        <f t="shared" si="51"/>
        <v>543.75</v>
      </c>
      <c r="M116" s="59">
        <v>90.63</v>
      </c>
      <c r="N116" s="59"/>
      <c r="O116" s="59"/>
      <c r="P116" s="59">
        <f t="shared" si="47"/>
        <v>471.25</v>
      </c>
      <c r="Q116" s="16" t="s">
        <v>1151</v>
      </c>
      <c r="R116" s="168" t="s">
        <v>2330</v>
      </c>
      <c r="S116" s="113" t="s">
        <v>1154</v>
      </c>
      <c r="T116" s="108"/>
      <c r="U116" t="str">
        <f>VLOOKUP(D116:D254,Sheet2!C108:E477,3,FALSE)</f>
        <v>4.35</v>
      </c>
      <c r="V116">
        <f t="shared" si="48"/>
        <v>6.04166666666667</v>
      </c>
      <c r="W116">
        <v>93</v>
      </c>
      <c r="X116">
        <f t="shared" si="49"/>
        <v>561.875</v>
      </c>
      <c r="Y116">
        <f t="shared" si="50"/>
        <v>561.88</v>
      </c>
      <c r="AB116" s="79" t="s">
        <v>2184</v>
      </c>
      <c r="AC116" s="79" t="s">
        <v>2185</v>
      </c>
      <c r="AF116">
        <v>0</v>
      </c>
      <c r="AI116">
        <v>90</v>
      </c>
      <c r="AJ116" t="s">
        <v>2184</v>
      </c>
      <c r="AK116" t="s">
        <v>2373</v>
      </c>
      <c r="AL116" t="s">
        <v>2374</v>
      </c>
    </row>
    <row r="117" ht="22.5" spans="1:38">
      <c r="A117" s="8">
        <v>107</v>
      </c>
      <c r="B117" s="9" t="str">
        <f>VLOOKUP(D117:D255,Sheet2!C:D,2,0)</f>
        <v>31014650167158400</v>
      </c>
      <c r="C117" s="16" t="s">
        <v>1182</v>
      </c>
      <c r="D117" s="16" t="s">
        <v>1183</v>
      </c>
      <c r="E117" s="18" t="s">
        <v>1153</v>
      </c>
      <c r="F117" s="19">
        <v>50000</v>
      </c>
      <c r="G117" s="20" t="s">
        <v>1128</v>
      </c>
      <c r="H117" s="20" t="s">
        <v>2384</v>
      </c>
      <c r="I117" s="20" t="s">
        <v>2381</v>
      </c>
      <c r="J117" s="56">
        <v>561.88</v>
      </c>
      <c r="K117" s="59"/>
      <c r="L117" s="58">
        <f t="shared" si="51"/>
        <v>543.75</v>
      </c>
      <c r="M117" s="59">
        <v>90.63</v>
      </c>
      <c r="N117" s="59"/>
      <c r="O117" s="59"/>
      <c r="P117" s="59">
        <f t="shared" si="47"/>
        <v>471.25</v>
      </c>
      <c r="Q117" s="16" t="s">
        <v>1182</v>
      </c>
      <c r="R117" s="168" t="s">
        <v>2331</v>
      </c>
      <c r="S117" s="113" t="s">
        <v>1184</v>
      </c>
      <c r="T117" s="108"/>
      <c r="U117" t="str">
        <f>VLOOKUP(D117:D255,Sheet2!C109:E478,3,FALSE)</f>
        <v>4.35</v>
      </c>
      <c r="V117">
        <f t="shared" si="48"/>
        <v>6.04166666666667</v>
      </c>
      <c r="W117">
        <v>93</v>
      </c>
      <c r="X117">
        <f t="shared" si="49"/>
        <v>561.875</v>
      </c>
      <c r="Y117">
        <f t="shared" si="50"/>
        <v>561.88</v>
      </c>
      <c r="AB117" s="79" t="s">
        <v>2184</v>
      </c>
      <c r="AC117" s="79" t="s">
        <v>2185</v>
      </c>
      <c r="AF117">
        <v>0</v>
      </c>
      <c r="AI117">
        <v>90</v>
      </c>
      <c r="AJ117" t="s">
        <v>2184</v>
      </c>
      <c r="AK117" t="s">
        <v>2373</v>
      </c>
      <c r="AL117" t="s">
        <v>2374</v>
      </c>
    </row>
    <row r="118" ht="22.5" spans="1:38">
      <c r="A118" s="8">
        <v>108</v>
      </c>
      <c r="B118" s="9" t="str">
        <f>VLOOKUP(D118:D256,Sheet2!C:D,2,0)</f>
        <v>31014650258158484</v>
      </c>
      <c r="C118" s="43" t="s">
        <v>1574</v>
      </c>
      <c r="D118" s="171" t="s">
        <v>1575</v>
      </c>
      <c r="E118" s="45" t="s">
        <v>1153</v>
      </c>
      <c r="F118" s="95">
        <v>50000</v>
      </c>
      <c r="G118" s="46" t="s">
        <v>1556</v>
      </c>
      <c r="H118" s="46" t="s">
        <v>2391</v>
      </c>
      <c r="I118" s="20" t="s">
        <v>2381</v>
      </c>
      <c r="J118" s="56">
        <v>561.88</v>
      </c>
      <c r="K118" s="59"/>
      <c r="L118" s="58">
        <f t="shared" si="51"/>
        <v>543.75</v>
      </c>
      <c r="M118" s="59">
        <v>178.03</v>
      </c>
      <c r="N118" s="59">
        <v>271.88</v>
      </c>
      <c r="O118" s="59"/>
      <c r="P118" s="59">
        <f t="shared" si="47"/>
        <v>111.97</v>
      </c>
      <c r="Q118" s="43" t="s">
        <v>1574</v>
      </c>
      <c r="R118" s="114" t="s">
        <v>2333</v>
      </c>
      <c r="S118" s="115">
        <v>15096245311</v>
      </c>
      <c r="T118" s="108"/>
      <c r="U118" t="str">
        <f>VLOOKUP(D118:D256,Sheet2!C110:E479,3,FALSE)</f>
        <v>4.35</v>
      </c>
      <c r="V118">
        <f t="shared" si="48"/>
        <v>6.04166666666667</v>
      </c>
      <c r="W118">
        <v>93</v>
      </c>
      <c r="X118">
        <f t="shared" si="49"/>
        <v>561.875</v>
      </c>
      <c r="Y118">
        <f t="shared" si="50"/>
        <v>561.88</v>
      </c>
      <c r="AB118" s="79" t="s">
        <v>2184</v>
      </c>
      <c r="AC118" s="79" t="s">
        <v>2185</v>
      </c>
      <c r="AF118">
        <v>0</v>
      </c>
      <c r="AI118">
        <v>90</v>
      </c>
      <c r="AJ118" t="s">
        <v>2184</v>
      </c>
      <c r="AK118" t="s">
        <v>2373</v>
      </c>
      <c r="AL118" t="s">
        <v>2374</v>
      </c>
    </row>
    <row r="119" ht="22.5" spans="1:38">
      <c r="A119" s="8">
        <v>109</v>
      </c>
      <c r="B119" s="9" t="str">
        <f>VLOOKUP(D119:D257,Sheet2!C:D,2,0)</f>
        <v>31014650258309092</v>
      </c>
      <c r="C119" s="43" t="s">
        <v>1658</v>
      </c>
      <c r="D119" s="171" t="s">
        <v>1659</v>
      </c>
      <c r="E119" s="45" t="s">
        <v>1153</v>
      </c>
      <c r="F119" s="95">
        <v>50000</v>
      </c>
      <c r="G119" s="46" t="s">
        <v>1616</v>
      </c>
      <c r="H119" s="46" t="s">
        <v>2441</v>
      </c>
      <c r="I119" s="20" t="s">
        <v>2381</v>
      </c>
      <c r="J119" s="56">
        <v>561.88</v>
      </c>
      <c r="K119" s="59"/>
      <c r="L119" s="58">
        <f t="shared" si="51"/>
        <v>543.75</v>
      </c>
      <c r="M119" s="59">
        <v>90.63</v>
      </c>
      <c r="N119" s="59"/>
      <c r="O119" s="59"/>
      <c r="P119" s="59">
        <f t="shared" si="47"/>
        <v>471.25</v>
      </c>
      <c r="Q119" s="43" t="s">
        <v>1658</v>
      </c>
      <c r="R119" s="172" t="s">
        <v>2334</v>
      </c>
      <c r="S119" s="115">
        <v>18974532651</v>
      </c>
      <c r="T119" s="108"/>
      <c r="U119" t="str">
        <f>VLOOKUP(D119:D257,Sheet2!C111:E480,3,FALSE)</f>
        <v>4.35</v>
      </c>
      <c r="V119">
        <f t="shared" si="48"/>
        <v>6.04166666666667</v>
      </c>
      <c r="W119">
        <v>93</v>
      </c>
      <c r="X119">
        <f t="shared" si="49"/>
        <v>561.875</v>
      </c>
      <c r="Y119">
        <f t="shared" si="50"/>
        <v>561.88</v>
      </c>
      <c r="AB119" s="79" t="s">
        <v>2184</v>
      </c>
      <c r="AC119" s="79" t="s">
        <v>2185</v>
      </c>
      <c r="AF119">
        <v>0</v>
      </c>
      <c r="AI119">
        <v>90</v>
      </c>
      <c r="AJ119" t="s">
        <v>2184</v>
      </c>
      <c r="AK119" t="s">
        <v>2373</v>
      </c>
      <c r="AL119" t="s">
        <v>2374</v>
      </c>
    </row>
    <row r="120" ht="22.5" spans="1:44">
      <c r="A120" s="8">
        <v>110</v>
      </c>
      <c r="B120" s="29" t="str">
        <f>VLOOKUP(D120:D258,Sheet2!C:D,2,0)</f>
        <v>31014650356493045</v>
      </c>
      <c r="C120" s="30" t="s">
        <v>2046</v>
      </c>
      <c r="D120" s="31" t="s">
        <v>2047</v>
      </c>
      <c r="E120" s="81" t="s">
        <v>1153</v>
      </c>
      <c r="F120" s="32">
        <v>50000</v>
      </c>
      <c r="G120" s="33" t="s">
        <v>2015</v>
      </c>
      <c r="H120" s="34" t="s">
        <v>2016</v>
      </c>
      <c r="I120" s="32" t="s">
        <v>2381</v>
      </c>
      <c r="J120" s="98">
        <v>344.44</v>
      </c>
      <c r="K120" s="58">
        <f>V120*AI120</f>
        <v>327.777777777778</v>
      </c>
      <c r="L120" s="58">
        <f>ROUND(K120:K238,2)</f>
        <v>327.78</v>
      </c>
      <c r="M120" s="99"/>
      <c r="N120" s="99"/>
      <c r="O120" s="99"/>
      <c r="P120" s="68">
        <v>0</v>
      </c>
      <c r="Q120" s="30" t="s">
        <v>2046</v>
      </c>
      <c r="R120" s="118"/>
      <c r="S120" s="111"/>
      <c r="T120" s="112"/>
      <c r="U120" s="79" t="str">
        <f>VLOOKUP(D120:D258,Sheet2!C112:E481,3,FALSE)</f>
        <v>4</v>
      </c>
      <c r="V120" s="79">
        <f t="shared" si="48"/>
        <v>5.55555555555556</v>
      </c>
      <c r="W120" s="79">
        <v>93</v>
      </c>
      <c r="X120" s="79">
        <f t="shared" si="49"/>
        <v>516.666666666667</v>
      </c>
      <c r="Y120" s="79">
        <f t="shared" si="50"/>
        <v>516.67</v>
      </c>
      <c r="Z120" s="79">
        <f>I120-G120</f>
        <v>62</v>
      </c>
      <c r="AA120" s="79">
        <f>V120*Z120</f>
        <v>344.444444444444</v>
      </c>
      <c r="AB120" s="79" t="s">
        <v>2184</v>
      </c>
      <c r="AC120" s="79" t="s">
        <v>2185</v>
      </c>
      <c r="AD120" s="79">
        <f>ROUND(AA120:AA234,2)</f>
        <v>344.44</v>
      </c>
      <c r="AE120" s="79">
        <f>J120-AD120</f>
        <v>0</v>
      </c>
      <c r="AF120" s="79">
        <f>W120-Z120</f>
        <v>31</v>
      </c>
      <c r="AG120" s="79">
        <v>90</v>
      </c>
      <c r="AH120" s="79"/>
      <c r="AI120" s="79">
        <f>AG120-AF120</f>
        <v>59</v>
      </c>
      <c r="AJ120" t="s">
        <v>2392</v>
      </c>
      <c r="AK120" t="s">
        <v>2393</v>
      </c>
      <c r="AL120" t="s">
        <v>2394</v>
      </c>
      <c r="AM120">
        <v>94.44</v>
      </c>
      <c r="AN120">
        <v>27.78</v>
      </c>
      <c r="AO120">
        <v>172.23</v>
      </c>
      <c r="AP120">
        <f>AO120-AM120-AN120</f>
        <v>50.01</v>
      </c>
      <c r="AQ120">
        <f>AP120</f>
        <v>50.01</v>
      </c>
      <c r="AR120">
        <f>AP120-AQ120</f>
        <v>0</v>
      </c>
    </row>
    <row r="121" spans="1:35">
      <c r="A121" s="8"/>
      <c r="B121" s="29"/>
      <c r="C121" s="30"/>
      <c r="D121" s="31"/>
      <c r="E121" s="31"/>
      <c r="F121" s="32"/>
      <c r="G121" s="33"/>
      <c r="H121" s="34"/>
      <c r="I121" s="32"/>
      <c r="J121" s="98">
        <f>SUM(J113:J120)</f>
        <v>3879.52</v>
      </c>
      <c r="K121" s="58">
        <f>V121*AI121</f>
        <v>0</v>
      </c>
      <c r="L121" s="58">
        <f>ROUND(K121:K239,2)</f>
        <v>0</v>
      </c>
      <c r="M121" s="99"/>
      <c r="N121" s="99"/>
      <c r="O121" s="99"/>
      <c r="P121" s="68"/>
      <c r="Q121" s="30"/>
      <c r="R121" s="118"/>
      <c r="S121" s="111"/>
      <c r="T121" s="112"/>
      <c r="U121" s="79"/>
      <c r="V121" s="79"/>
      <c r="W121" s="79"/>
      <c r="X121" s="79"/>
      <c r="Y121" s="79"/>
      <c r="Z121" s="79"/>
      <c r="AA121" s="79"/>
      <c r="AB121" s="79"/>
      <c r="AC121" s="79"/>
      <c r="AD121" s="79"/>
      <c r="AE121" s="79"/>
      <c r="AF121" s="79"/>
      <c r="AG121" s="79"/>
      <c r="AH121" s="79"/>
      <c r="AI121">
        <v>90</v>
      </c>
    </row>
    <row r="122" ht="22.5" hidden="1" spans="1:38">
      <c r="A122" s="8">
        <v>111</v>
      </c>
      <c r="B122" s="9" t="str">
        <f>VLOOKUP(D122:D259,Sheet2!C:D,2,0)</f>
        <v>31014650115741824</v>
      </c>
      <c r="C122" s="16" t="s">
        <v>78</v>
      </c>
      <c r="D122" s="16" t="s">
        <v>285</v>
      </c>
      <c r="E122" s="18" t="s">
        <v>1858</v>
      </c>
      <c r="F122" s="19">
        <v>0</v>
      </c>
      <c r="G122" s="20" t="s">
        <v>184</v>
      </c>
      <c r="H122" s="20" t="s">
        <v>2376</v>
      </c>
      <c r="I122" s="14" t="s">
        <v>2377</v>
      </c>
      <c r="J122" s="60">
        <v>362.84</v>
      </c>
      <c r="K122" s="61"/>
      <c r="L122" s="58" t="e">
        <f>V122*AI122</f>
        <v>#N/A</v>
      </c>
      <c r="M122" s="61">
        <v>0</v>
      </c>
      <c r="N122" s="61"/>
      <c r="O122" s="61"/>
      <c r="P122" s="59">
        <f t="shared" ref="P122:P131" si="52">J122-M122-N122-O122</f>
        <v>362.84</v>
      </c>
      <c r="Q122" s="16" t="s">
        <v>78</v>
      </c>
      <c r="R122" s="168" t="s">
        <v>2336</v>
      </c>
      <c r="S122" s="107" t="s">
        <v>288</v>
      </c>
      <c r="T122" s="108" t="s">
        <v>2337</v>
      </c>
      <c r="U122" t="e">
        <f>VLOOKUP(D122:D259,Sheet2!C113:E482,3,FALSE)</f>
        <v>#N/A</v>
      </c>
      <c r="V122" t="e">
        <f t="shared" ref="V122:V135" si="53">F122*U122/100/12/30</f>
        <v>#N/A</v>
      </c>
      <c r="W122">
        <v>93</v>
      </c>
      <c r="X122" t="e">
        <f t="shared" ref="X122:X135" si="54">V122*W122</f>
        <v>#N/A</v>
      </c>
      <c r="Y122" t="e">
        <f t="shared" ref="Y122:Y135" si="55">ROUND(X122:X259,2)</f>
        <v>#N/A</v>
      </c>
      <c r="AB122" s="79" t="s">
        <v>2184</v>
      </c>
      <c r="AC122" s="79" t="s">
        <v>2185</v>
      </c>
      <c r="AF122">
        <v>0</v>
      </c>
      <c r="AI122">
        <v>90</v>
      </c>
      <c r="AJ122" t="s">
        <v>2184</v>
      </c>
      <c r="AK122" t="s">
        <v>2373</v>
      </c>
      <c r="AL122" t="s">
        <v>2374</v>
      </c>
    </row>
    <row r="123" ht="22.5" hidden="1" spans="1:38">
      <c r="A123" s="8">
        <v>112</v>
      </c>
      <c r="B123" s="9" t="str">
        <f>VLOOKUP(D123:D260,Sheet2!C:D,2,0)</f>
        <v>31014650115719683</v>
      </c>
      <c r="C123" s="16" t="s">
        <v>198</v>
      </c>
      <c r="D123" s="16" t="s">
        <v>199</v>
      </c>
      <c r="E123" s="18" t="s">
        <v>1858</v>
      </c>
      <c r="F123" s="19">
        <v>0</v>
      </c>
      <c r="G123" s="20" t="s">
        <v>184</v>
      </c>
      <c r="H123" s="20" t="s">
        <v>2376</v>
      </c>
      <c r="I123" s="14" t="s">
        <v>2377</v>
      </c>
      <c r="J123" s="60">
        <v>362.84</v>
      </c>
      <c r="K123" s="61"/>
      <c r="L123" s="58" t="e">
        <f t="shared" ref="L123:L131" si="56">V123*AI123</f>
        <v>#N/A</v>
      </c>
      <c r="M123" s="61">
        <v>0</v>
      </c>
      <c r="N123" s="61"/>
      <c r="O123" s="61"/>
      <c r="P123" s="59">
        <f t="shared" si="52"/>
        <v>362.84</v>
      </c>
      <c r="Q123" s="16" t="s">
        <v>198</v>
      </c>
      <c r="R123" s="168" t="s">
        <v>2338</v>
      </c>
      <c r="S123" s="107" t="s">
        <v>202</v>
      </c>
      <c r="T123" s="108"/>
      <c r="U123" t="e">
        <f>VLOOKUP(D123:D260,Sheet2!C114:E483,3,FALSE)</f>
        <v>#N/A</v>
      </c>
      <c r="V123" t="e">
        <f t="shared" si="53"/>
        <v>#N/A</v>
      </c>
      <c r="W123">
        <v>93</v>
      </c>
      <c r="X123" t="e">
        <f t="shared" si="54"/>
        <v>#N/A</v>
      </c>
      <c r="Y123" t="e">
        <f t="shared" si="55"/>
        <v>#N/A</v>
      </c>
      <c r="AB123" s="79" t="s">
        <v>2184</v>
      </c>
      <c r="AC123" s="79" t="s">
        <v>2185</v>
      </c>
      <c r="AF123">
        <v>0</v>
      </c>
      <c r="AI123">
        <v>90</v>
      </c>
      <c r="AJ123" t="s">
        <v>2184</v>
      </c>
      <c r="AK123" t="s">
        <v>2373</v>
      </c>
      <c r="AL123" t="s">
        <v>2374</v>
      </c>
    </row>
    <row r="124" ht="22.5" hidden="1" spans="1:38">
      <c r="A124" s="8">
        <v>113</v>
      </c>
      <c r="B124" s="9" t="str">
        <f>VLOOKUP(D124:D261,Sheet2!C:D,2,0)</f>
        <v>31014650115742793</v>
      </c>
      <c r="C124" s="16" t="s">
        <v>76</v>
      </c>
      <c r="D124" s="167" t="s">
        <v>318</v>
      </c>
      <c r="E124" s="18" t="s">
        <v>1858</v>
      </c>
      <c r="F124" s="19">
        <v>0</v>
      </c>
      <c r="G124" s="20" t="s">
        <v>184</v>
      </c>
      <c r="H124" s="20" t="s">
        <v>2376</v>
      </c>
      <c r="I124" s="14" t="s">
        <v>2377</v>
      </c>
      <c r="J124" s="60">
        <v>362.84</v>
      </c>
      <c r="K124" s="61"/>
      <c r="L124" s="58" t="e">
        <f t="shared" si="56"/>
        <v>#N/A</v>
      </c>
      <c r="M124" s="61">
        <v>0</v>
      </c>
      <c r="N124" s="61"/>
      <c r="O124" s="61"/>
      <c r="P124" s="59">
        <f t="shared" si="52"/>
        <v>362.84</v>
      </c>
      <c r="Q124" s="16" t="s">
        <v>76</v>
      </c>
      <c r="R124" s="168" t="s">
        <v>2339</v>
      </c>
      <c r="S124" s="107" t="s">
        <v>320</v>
      </c>
      <c r="T124" s="108"/>
      <c r="U124" t="e">
        <f>VLOOKUP(D124:D261,Sheet2!C115:E484,3,FALSE)</f>
        <v>#N/A</v>
      </c>
      <c r="V124" t="e">
        <f t="shared" si="53"/>
        <v>#N/A</v>
      </c>
      <c r="W124">
        <v>93</v>
      </c>
      <c r="X124" t="e">
        <f t="shared" si="54"/>
        <v>#N/A</v>
      </c>
      <c r="Y124" t="e">
        <f t="shared" si="55"/>
        <v>#N/A</v>
      </c>
      <c r="AB124" s="79" t="s">
        <v>2184</v>
      </c>
      <c r="AC124" s="79" t="s">
        <v>2185</v>
      </c>
      <c r="AF124">
        <v>0</v>
      </c>
      <c r="AI124">
        <v>90</v>
      </c>
      <c r="AJ124" t="s">
        <v>2184</v>
      </c>
      <c r="AK124" t="s">
        <v>2373</v>
      </c>
      <c r="AL124" t="s">
        <v>2374</v>
      </c>
    </row>
    <row r="125" ht="22.5" hidden="1" spans="1:38">
      <c r="A125" s="8">
        <v>114</v>
      </c>
      <c r="B125" s="9" t="str">
        <f>VLOOKUP(D125:D262,Sheet2!C:D,2,0)</f>
        <v>31014650115763790</v>
      </c>
      <c r="C125" s="16" t="s">
        <v>363</v>
      </c>
      <c r="D125" s="16" t="s">
        <v>364</v>
      </c>
      <c r="E125" s="18" t="s">
        <v>81</v>
      </c>
      <c r="F125" s="19">
        <v>0</v>
      </c>
      <c r="G125" s="20" t="s">
        <v>356</v>
      </c>
      <c r="H125" s="20" t="s">
        <v>2378</v>
      </c>
      <c r="I125" s="14" t="s">
        <v>2377</v>
      </c>
      <c r="J125" s="60">
        <v>362.85</v>
      </c>
      <c r="K125" s="61"/>
      <c r="L125" s="58" t="e">
        <f t="shared" si="56"/>
        <v>#N/A</v>
      </c>
      <c r="M125" s="61">
        <v>362.85</v>
      </c>
      <c r="N125" s="61"/>
      <c r="O125" s="61"/>
      <c r="P125" s="59">
        <f t="shared" si="52"/>
        <v>0</v>
      </c>
      <c r="Q125" s="16" t="s">
        <v>363</v>
      </c>
      <c r="R125" s="168" t="s">
        <v>2341</v>
      </c>
      <c r="S125" s="107" t="s">
        <v>367</v>
      </c>
      <c r="T125" s="108"/>
      <c r="U125" t="e">
        <f>VLOOKUP(D125:D262,Sheet2!C116:E485,3,FALSE)</f>
        <v>#N/A</v>
      </c>
      <c r="V125" t="e">
        <f t="shared" si="53"/>
        <v>#N/A</v>
      </c>
      <c r="W125">
        <v>93</v>
      </c>
      <c r="X125" t="e">
        <f t="shared" si="54"/>
        <v>#N/A</v>
      </c>
      <c r="Y125" t="e">
        <f t="shared" si="55"/>
        <v>#N/A</v>
      </c>
      <c r="AB125" s="79" t="s">
        <v>2184</v>
      </c>
      <c r="AC125" s="79" t="s">
        <v>2185</v>
      </c>
      <c r="AF125">
        <v>0</v>
      </c>
      <c r="AI125">
        <v>90</v>
      </c>
      <c r="AJ125" t="s">
        <v>2184</v>
      </c>
      <c r="AK125" t="s">
        <v>2373</v>
      </c>
      <c r="AL125" t="s">
        <v>2374</v>
      </c>
    </row>
    <row r="126" ht="22.5" hidden="1" spans="1:38">
      <c r="A126" s="8">
        <v>115</v>
      </c>
      <c r="B126" s="9" t="str">
        <f>VLOOKUP(D126:D263,Sheet2!C:D,2,0)</f>
        <v>31014650115761090</v>
      </c>
      <c r="C126" s="16" t="s">
        <v>82</v>
      </c>
      <c r="D126" s="16" t="s">
        <v>446</v>
      </c>
      <c r="E126" s="18" t="s">
        <v>81</v>
      </c>
      <c r="F126" s="19">
        <v>0</v>
      </c>
      <c r="G126" s="20" t="s">
        <v>356</v>
      </c>
      <c r="H126" s="20" t="s">
        <v>2378</v>
      </c>
      <c r="I126" s="14" t="s">
        <v>2377</v>
      </c>
      <c r="J126" s="60">
        <v>362.84</v>
      </c>
      <c r="K126" s="61"/>
      <c r="L126" s="58" t="e">
        <f t="shared" si="56"/>
        <v>#N/A</v>
      </c>
      <c r="M126" s="61">
        <v>0</v>
      </c>
      <c r="N126" s="61"/>
      <c r="O126" s="61"/>
      <c r="P126" s="59">
        <f t="shared" si="52"/>
        <v>362.84</v>
      </c>
      <c r="Q126" s="16" t="s">
        <v>82</v>
      </c>
      <c r="R126" s="71" t="s">
        <v>2342</v>
      </c>
      <c r="S126" s="107" t="s">
        <v>444</v>
      </c>
      <c r="T126" s="108"/>
      <c r="U126" t="e">
        <f>VLOOKUP(D126:D263,Sheet2!C117:E486,3,FALSE)</f>
        <v>#N/A</v>
      </c>
      <c r="V126" t="e">
        <f t="shared" si="53"/>
        <v>#N/A</v>
      </c>
      <c r="W126">
        <v>93</v>
      </c>
      <c r="X126" t="e">
        <f t="shared" si="54"/>
        <v>#N/A</v>
      </c>
      <c r="Y126" t="e">
        <f t="shared" si="55"/>
        <v>#N/A</v>
      </c>
      <c r="AB126" s="79" t="s">
        <v>2184</v>
      </c>
      <c r="AC126" s="79" t="s">
        <v>2185</v>
      </c>
      <c r="AF126">
        <v>0</v>
      </c>
      <c r="AI126">
        <v>90</v>
      </c>
      <c r="AJ126" t="s">
        <v>2184</v>
      </c>
      <c r="AK126" t="s">
        <v>2373</v>
      </c>
      <c r="AL126" t="s">
        <v>2374</v>
      </c>
    </row>
    <row r="127" ht="22.5" spans="1:38">
      <c r="A127" s="8">
        <v>116</v>
      </c>
      <c r="B127" s="9" t="str">
        <f>VLOOKUP(D127:D264,Sheet2!C:D,2,0)</f>
        <v>31014650163944566</v>
      </c>
      <c r="C127" s="10" t="s">
        <v>1010</v>
      </c>
      <c r="D127" s="10" t="s">
        <v>1011</v>
      </c>
      <c r="E127" s="12" t="s">
        <v>1858</v>
      </c>
      <c r="F127" s="13">
        <v>50000</v>
      </c>
      <c r="G127" s="20" t="s">
        <v>2382</v>
      </c>
      <c r="H127" s="20" t="s">
        <v>2383</v>
      </c>
      <c r="I127" s="20" t="s">
        <v>2381</v>
      </c>
      <c r="J127" s="56">
        <v>561.88</v>
      </c>
      <c r="K127" s="59"/>
      <c r="L127" s="58">
        <f t="shared" si="56"/>
        <v>543.75</v>
      </c>
      <c r="M127" s="59">
        <v>90.63</v>
      </c>
      <c r="N127" s="59"/>
      <c r="O127" s="59"/>
      <c r="P127" s="59">
        <f t="shared" si="52"/>
        <v>471.25</v>
      </c>
      <c r="Q127" s="10" t="s">
        <v>1010</v>
      </c>
      <c r="R127" s="168" t="s">
        <v>2343</v>
      </c>
      <c r="S127" s="107" t="s">
        <v>1012</v>
      </c>
      <c r="T127" s="108"/>
      <c r="U127" t="str">
        <f>VLOOKUP(D127:D264,Sheet2!C118:E487,3,FALSE)</f>
        <v>4.35</v>
      </c>
      <c r="V127">
        <f t="shared" si="53"/>
        <v>6.04166666666667</v>
      </c>
      <c r="W127">
        <v>93</v>
      </c>
      <c r="X127">
        <f t="shared" si="54"/>
        <v>561.875</v>
      </c>
      <c r="Y127">
        <f t="shared" si="55"/>
        <v>561.88</v>
      </c>
      <c r="AB127" s="79" t="s">
        <v>2184</v>
      </c>
      <c r="AC127" s="79" t="s">
        <v>2185</v>
      </c>
      <c r="AF127">
        <v>0</v>
      </c>
      <c r="AI127">
        <v>90</v>
      </c>
      <c r="AJ127" t="s">
        <v>2184</v>
      </c>
      <c r="AK127" t="s">
        <v>2373</v>
      </c>
      <c r="AL127" t="s">
        <v>2374</v>
      </c>
    </row>
    <row r="128" ht="22.5" spans="1:38">
      <c r="A128" s="8">
        <v>117</v>
      </c>
      <c r="B128" s="9" t="str">
        <f>VLOOKUP(D128:D265,Sheet2!C:D,2,0)</f>
        <v>31014650167099032</v>
      </c>
      <c r="C128" s="10" t="s">
        <v>1203</v>
      </c>
      <c r="D128" s="10" t="s">
        <v>1204</v>
      </c>
      <c r="E128" s="12" t="s">
        <v>81</v>
      </c>
      <c r="F128" s="13">
        <v>50000</v>
      </c>
      <c r="G128" s="20" t="s">
        <v>1128</v>
      </c>
      <c r="H128" s="20" t="s">
        <v>2384</v>
      </c>
      <c r="I128" s="20" t="s">
        <v>2381</v>
      </c>
      <c r="J128" s="56">
        <v>561.88</v>
      </c>
      <c r="K128" s="59"/>
      <c r="L128" s="58">
        <f t="shared" si="56"/>
        <v>543.75</v>
      </c>
      <c r="M128" s="59">
        <v>471.25</v>
      </c>
      <c r="N128" s="59">
        <v>90.63</v>
      </c>
      <c r="O128" s="59"/>
      <c r="P128" s="59">
        <f t="shared" si="52"/>
        <v>0</v>
      </c>
      <c r="Q128" s="10" t="s">
        <v>1203</v>
      </c>
      <c r="R128" s="168" t="s">
        <v>2344</v>
      </c>
      <c r="S128" s="107" t="s">
        <v>1205</v>
      </c>
      <c r="T128" s="108"/>
      <c r="U128" t="str">
        <f>VLOOKUP(D128:D265,Sheet2!C119:E488,3,FALSE)</f>
        <v>4.35</v>
      </c>
      <c r="V128">
        <f t="shared" si="53"/>
        <v>6.04166666666667</v>
      </c>
      <c r="W128">
        <v>93</v>
      </c>
      <c r="X128">
        <f t="shared" si="54"/>
        <v>561.875</v>
      </c>
      <c r="Y128">
        <f t="shared" si="55"/>
        <v>561.88</v>
      </c>
      <c r="AB128" s="79" t="s">
        <v>2184</v>
      </c>
      <c r="AC128" s="79" t="s">
        <v>2185</v>
      </c>
      <c r="AF128">
        <v>0</v>
      </c>
      <c r="AI128">
        <v>90</v>
      </c>
      <c r="AJ128" t="s">
        <v>2184</v>
      </c>
      <c r="AK128" t="s">
        <v>2373</v>
      </c>
      <c r="AL128" t="s">
        <v>2374</v>
      </c>
    </row>
    <row r="129" ht="22.5" spans="1:38">
      <c r="A129" s="8">
        <v>118</v>
      </c>
      <c r="B129" s="9" t="str">
        <f>VLOOKUP(D129:D266,Sheet2!C:D,2,0)</f>
        <v>31014650167099258</v>
      </c>
      <c r="C129" s="10" t="s">
        <v>1156</v>
      </c>
      <c r="D129" s="10" t="s">
        <v>1157</v>
      </c>
      <c r="E129" s="12" t="s">
        <v>81</v>
      </c>
      <c r="F129" s="13">
        <v>50000</v>
      </c>
      <c r="G129" s="20" t="s">
        <v>1128</v>
      </c>
      <c r="H129" s="20" t="s">
        <v>2384</v>
      </c>
      <c r="I129" s="20" t="s">
        <v>2381</v>
      </c>
      <c r="J129" s="56">
        <v>561.88</v>
      </c>
      <c r="K129" s="59"/>
      <c r="L129" s="58">
        <f t="shared" si="56"/>
        <v>543.75</v>
      </c>
      <c r="M129" s="59">
        <v>471.25</v>
      </c>
      <c r="N129" s="59">
        <v>90.63</v>
      </c>
      <c r="O129" s="59"/>
      <c r="P129" s="59">
        <f t="shared" si="52"/>
        <v>0</v>
      </c>
      <c r="Q129" s="10" t="s">
        <v>1156</v>
      </c>
      <c r="R129" s="168" t="s">
        <v>2345</v>
      </c>
      <c r="S129" s="107" t="s">
        <v>1158</v>
      </c>
      <c r="T129" s="108"/>
      <c r="U129" t="str">
        <f>VLOOKUP(D129:D266,Sheet2!C120:E489,3,FALSE)</f>
        <v>4.35</v>
      </c>
      <c r="V129">
        <f t="shared" si="53"/>
        <v>6.04166666666667</v>
      </c>
      <c r="W129">
        <v>93</v>
      </c>
      <c r="X129">
        <f t="shared" si="54"/>
        <v>561.875</v>
      </c>
      <c r="Y129">
        <f t="shared" si="55"/>
        <v>561.88</v>
      </c>
      <c r="AB129" s="79" t="s">
        <v>2184</v>
      </c>
      <c r="AC129" s="79" t="s">
        <v>2185</v>
      </c>
      <c r="AF129">
        <v>0</v>
      </c>
      <c r="AI129">
        <v>90</v>
      </c>
      <c r="AJ129" t="s">
        <v>2184</v>
      </c>
      <c r="AK129" t="s">
        <v>2373</v>
      </c>
      <c r="AL129" t="s">
        <v>2374</v>
      </c>
    </row>
    <row r="130" ht="22.5" spans="1:38">
      <c r="A130" s="8">
        <v>119</v>
      </c>
      <c r="B130" s="9" t="str">
        <f>VLOOKUP(D130:D267,Sheet2!C:D,2,0)</f>
        <v>31014650258030020</v>
      </c>
      <c r="C130" s="43" t="s">
        <v>1563</v>
      </c>
      <c r="D130" s="171" t="s">
        <v>1564</v>
      </c>
      <c r="E130" s="45" t="s">
        <v>81</v>
      </c>
      <c r="F130" s="95">
        <v>50000</v>
      </c>
      <c r="G130" s="46" t="s">
        <v>1556</v>
      </c>
      <c r="H130" s="46" t="s">
        <v>2391</v>
      </c>
      <c r="I130" s="20" t="s">
        <v>2381</v>
      </c>
      <c r="J130" s="56">
        <v>561.88</v>
      </c>
      <c r="K130" s="59"/>
      <c r="L130" s="58">
        <f t="shared" si="56"/>
        <v>543.75</v>
      </c>
      <c r="M130" s="59">
        <v>369.74</v>
      </c>
      <c r="N130" s="59">
        <v>90.63</v>
      </c>
      <c r="O130" s="59"/>
      <c r="P130" s="59">
        <f t="shared" si="52"/>
        <v>101.51</v>
      </c>
      <c r="Q130" s="43" t="s">
        <v>1563</v>
      </c>
      <c r="R130" s="172" t="s">
        <v>2347</v>
      </c>
      <c r="S130" s="117">
        <v>18374568125</v>
      </c>
      <c r="T130" s="108"/>
      <c r="U130" t="str">
        <f>VLOOKUP(D130:D267,Sheet2!C121:E490,3,FALSE)</f>
        <v>4.35</v>
      </c>
      <c r="V130">
        <f t="shared" si="53"/>
        <v>6.04166666666667</v>
      </c>
      <c r="W130">
        <v>93</v>
      </c>
      <c r="X130">
        <f t="shared" si="54"/>
        <v>561.875</v>
      </c>
      <c r="Y130">
        <f t="shared" si="55"/>
        <v>561.88</v>
      </c>
      <c r="AB130" s="79" t="s">
        <v>2184</v>
      </c>
      <c r="AC130" s="79" t="s">
        <v>2185</v>
      </c>
      <c r="AF130">
        <v>0</v>
      </c>
      <c r="AI130">
        <v>90</v>
      </c>
      <c r="AJ130" t="s">
        <v>2184</v>
      </c>
      <c r="AK130" t="s">
        <v>2373</v>
      </c>
      <c r="AL130" t="s">
        <v>2374</v>
      </c>
    </row>
    <row r="131" ht="22.5" spans="1:38">
      <c r="A131" s="8">
        <v>120</v>
      </c>
      <c r="B131" s="9" t="str">
        <f>VLOOKUP(D131:D268,Sheet2!C:D,2,0)</f>
        <v>31014650258061344</v>
      </c>
      <c r="C131" s="43" t="s">
        <v>1605</v>
      </c>
      <c r="D131" s="171" t="s">
        <v>1606</v>
      </c>
      <c r="E131" s="45" t="s">
        <v>1858</v>
      </c>
      <c r="F131" s="95">
        <v>50000</v>
      </c>
      <c r="G131" s="46" t="s">
        <v>1556</v>
      </c>
      <c r="H131" s="46" t="s">
        <v>2391</v>
      </c>
      <c r="I131" s="20" t="s">
        <v>2381</v>
      </c>
      <c r="J131" s="56">
        <v>561.88</v>
      </c>
      <c r="K131" s="59"/>
      <c r="L131" s="58">
        <f t="shared" si="56"/>
        <v>543.75</v>
      </c>
      <c r="M131" s="59">
        <v>235.63</v>
      </c>
      <c r="N131" s="59"/>
      <c r="O131" s="59"/>
      <c r="P131" s="59">
        <f t="shared" si="52"/>
        <v>326.25</v>
      </c>
      <c r="Q131" s="43" t="s">
        <v>1605</v>
      </c>
      <c r="R131" s="172" t="s">
        <v>2349</v>
      </c>
      <c r="S131" s="117">
        <v>13787544326</v>
      </c>
      <c r="T131" s="108"/>
      <c r="U131" t="str">
        <f>VLOOKUP(D131:D268,Sheet2!C122:E491,3,FALSE)</f>
        <v>4.35</v>
      </c>
      <c r="V131">
        <f t="shared" si="53"/>
        <v>6.04166666666667</v>
      </c>
      <c r="W131">
        <v>93</v>
      </c>
      <c r="X131">
        <f t="shared" si="54"/>
        <v>561.875</v>
      </c>
      <c r="Y131">
        <f t="shared" si="55"/>
        <v>561.88</v>
      </c>
      <c r="AB131" s="79" t="s">
        <v>2184</v>
      </c>
      <c r="AC131" s="79" t="s">
        <v>2185</v>
      </c>
      <c r="AF131">
        <v>0</v>
      </c>
      <c r="AI131">
        <v>90</v>
      </c>
      <c r="AJ131" t="s">
        <v>2184</v>
      </c>
      <c r="AK131" t="s">
        <v>2373</v>
      </c>
      <c r="AL131" t="s">
        <v>2374</v>
      </c>
    </row>
    <row r="132" ht="22.5" spans="1:46">
      <c r="A132" s="8">
        <v>121</v>
      </c>
      <c r="B132" s="29" t="str">
        <f>VLOOKUP(D132:D269,Sheet2!C:D,2,0)</f>
        <v>31014650355904841</v>
      </c>
      <c r="C132" s="30" t="s">
        <v>1856</v>
      </c>
      <c r="D132" s="31" t="s">
        <v>1857</v>
      </c>
      <c r="E132" s="81" t="s">
        <v>1858</v>
      </c>
      <c r="F132" s="32">
        <v>50000</v>
      </c>
      <c r="G132" s="33" t="s">
        <v>1850</v>
      </c>
      <c r="H132" s="34" t="s">
        <v>1851</v>
      </c>
      <c r="I132" s="32" t="s">
        <v>2381</v>
      </c>
      <c r="J132" s="124">
        <v>355.56</v>
      </c>
      <c r="K132" s="58">
        <f>V132*AI132</f>
        <v>338.888888888889</v>
      </c>
      <c r="L132" s="58">
        <f>ROUND(K132:K250,2)</f>
        <v>338.89</v>
      </c>
      <c r="M132" s="125"/>
      <c r="N132" s="125"/>
      <c r="O132" s="125"/>
      <c r="P132" s="68">
        <v>0</v>
      </c>
      <c r="Q132" s="30" t="s">
        <v>1856</v>
      </c>
      <c r="R132" s="129"/>
      <c r="S132" s="130"/>
      <c r="T132" s="112"/>
      <c r="U132" s="79" t="str">
        <f>VLOOKUP(D132:D269,Sheet2!C123:E492,3,FALSE)</f>
        <v>4</v>
      </c>
      <c r="V132" s="79">
        <f t="shared" si="53"/>
        <v>5.55555555555556</v>
      </c>
      <c r="W132" s="79">
        <v>93</v>
      </c>
      <c r="X132" s="79">
        <f t="shared" si="54"/>
        <v>516.666666666667</v>
      </c>
      <c r="Y132" s="79">
        <f t="shared" si="55"/>
        <v>516.67</v>
      </c>
      <c r="Z132" s="79">
        <f t="shared" ref="Z132:Z135" si="57">I132-G132</f>
        <v>64</v>
      </c>
      <c r="AA132" s="79">
        <f t="shared" ref="AA132:AA135" si="58">V132*Z132</f>
        <v>355.555555555556</v>
      </c>
      <c r="AB132" s="79" t="s">
        <v>2184</v>
      </c>
      <c r="AC132" s="79" t="s">
        <v>2185</v>
      </c>
      <c r="AD132" s="79">
        <f t="shared" ref="AD132:AD135" si="59">ROUND(AA132:AA245,2)</f>
        <v>355.56</v>
      </c>
      <c r="AE132" s="79">
        <f t="shared" ref="AE132:AE135" si="60">J132-AD132</f>
        <v>0</v>
      </c>
      <c r="AF132" s="79">
        <f t="shared" ref="AF132:AF135" si="61">W132-Z132</f>
        <v>29</v>
      </c>
      <c r="AG132" s="79">
        <v>90</v>
      </c>
      <c r="AH132" s="79"/>
      <c r="AI132" s="79">
        <f t="shared" ref="AI132:AI135" si="62">AG132-AF132</f>
        <v>61</v>
      </c>
      <c r="AJ132" t="s">
        <v>2427</v>
      </c>
      <c r="AK132" t="s">
        <v>2428</v>
      </c>
      <c r="AL132" t="s">
        <v>2429</v>
      </c>
      <c r="AM132">
        <v>0</v>
      </c>
      <c r="AN132">
        <v>16.67</v>
      </c>
      <c r="AO132">
        <v>161.11</v>
      </c>
      <c r="AP132">
        <f t="shared" ref="AP132:AP135" si="63">AO132-AM132-AN132</f>
        <v>144.44</v>
      </c>
      <c r="AQ132">
        <v>72.22</v>
      </c>
      <c r="AR132">
        <f t="shared" ref="AR132:AR135" si="64">AP132-AQ132</f>
        <v>72.22</v>
      </c>
      <c r="AS132">
        <v>0</v>
      </c>
      <c r="AT132">
        <f>AR132-AS132</f>
        <v>72.22</v>
      </c>
    </row>
    <row r="133" ht="22.5" spans="1:44">
      <c r="A133" s="8">
        <v>122</v>
      </c>
      <c r="B133" s="29" t="str">
        <f>VLOOKUP(D133:D270,Sheet2!C:D,2,0)</f>
        <v>31014650355911316</v>
      </c>
      <c r="C133" s="30" t="s">
        <v>1860</v>
      </c>
      <c r="D133" s="31" t="s">
        <v>1861</v>
      </c>
      <c r="E133" s="81" t="s">
        <v>1858</v>
      </c>
      <c r="F133" s="32">
        <v>50000</v>
      </c>
      <c r="G133" s="33" t="s">
        <v>1850</v>
      </c>
      <c r="H133" s="34" t="s">
        <v>1851</v>
      </c>
      <c r="I133" s="32" t="s">
        <v>2381</v>
      </c>
      <c r="J133" s="124">
        <v>355.56</v>
      </c>
      <c r="K133" s="58">
        <f>V133*AI133</f>
        <v>338.888888888889</v>
      </c>
      <c r="L133" s="58">
        <f>ROUND(K133:K251,2)</f>
        <v>338.89</v>
      </c>
      <c r="M133" s="125"/>
      <c r="N133" s="125"/>
      <c r="O133" s="125"/>
      <c r="P133" s="68">
        <v>0</v>
      </c>
      <c r="Q133" s="30" t="s">
        <v>1860</v>
      </c>
      <c r="R133" s="131"/>
      <c r="S133" s="130"/>
      <c r="T133" s="112"/>
      <c r="U133" s="79" t="str">
        <f>VLOOKUP(D133:D270,Sheet2!C124:E493,3,FALSE)</f>
        <v>4</v>
      </c>
      <c r="V133" s="79">
        <f t="shared" si="53"/>
        <v>5.55555555555556</v>
      </c>
      <c r="W133" s="79">
        <v>93</v>
      </c>
      <c r="X133" s="79">
        <f t="shared" si="54"/>
        <v>516.666666666667</v>
      </c>
      <c r="Y133" s="79">
        <f t="shared" si="55"/>
        <v>516.67</v>
      </c>
      <c r="Z133" s="79">
        <f t="shared" si="57"/>
        <v>64</v>
      </c>
      <c r="AA133" s="79">
        <f t="shared" si="58"/>
        <v>355.555555555556</v>
      </c>
      <c r="AB133" s="79" t="s">
        <v>2184</v>
      </c>
      <c r="AC133" s="79" t="s">
        <v>2185</v>
      </c>
      <c r="AD133" s="79">
        <f t="shared" si="59"/>
        <v>355.56</v>
      </c>
      <c r="AE133" s="79">
        <f t="shared" si="60"/>
        <v>0</v>
      </c>
      <c r="AF133" s="79">
        <f t="shared" si="61"/>
        <v>29</v>
      </c>
      <c r="AG133" s="79">
        <v>90</v>
      </c>
      <c r="AH133" s="79"/>
      <c r="AI133" s="79">
        <f t="shared" si="62"/>
        <v>61</v>
      </c>
      <c r="AJ133" t="s">
        <v>2427</v>
      </c>
      <c r="AK133" t="s">
        <v>2428</v>
      </c>
      <c r="AL133" t="s">
        <v>2429</v>
      </c>
      <c r="AM133">
        <v>94.44</v>
      </c>
      <c r="AN133">
        <v>27.78</v>
      </c>
      <c r="AO133">
        <v>161.11</v>
      </c>
      <c r="AP133">
        <f t="shared" si="63"/>
        <v>38.89</v>
      </c>
      <c r="AQ133">
        <f t="shared" ref="AQ133:AQ135" si="65">AP133</f>
        <v>38.89</v>
      </c>
      <c r="AR133">
        <f t="shared" si="64"/>
        <v>0</v>
      </c>
    </row>
    <row r="134" ht="22.5" spans="1:44">
      <c r="A134" s="8">
        <v>123</v>
      </c>
      <c r="B134" s="29" t="str">
        <f>VLOOKUP(D134:D271,Sheet2!C:D,2,0)</f>
        <v>31014650356679438</v>
      </c>
      <c r="C134" s="30" t="s">
        <v>2095</v>
      </c>
      <c r="D134" s="31" t="s">
        <v>2096</v>
      </c>
      <c r="E134" s="81" t="s">
        <v>81</v>
      </c>
      <c r="F134" s="32">
        <v>50000</v>
      </c>
      <c r="G134" s="33" t="s">
        <v>2057</v>
      </c>
      <c r="H134" s="34" t="s">
        <v>2058</v>
      </c>
      <c r="I134" s="32" t="s">
        <v>2381</v>
      </c>
      <c r="J134" s="124">
        <v>338.89</v>
      </c>
      <c r="K134" s="58">
        <f>V134*AI134</f>
        <v>322.222222222222</v>
      </c>
      <c r="L134" s="58">
        <f>ROUND(K134:K252,2)</f>
        <v>322.22</v>
      </c>
      <c r="M134" s="125"/>
      <c r="N134" s="125"/>
      <c r="O134" s="125"/>
      <c r="P134" s="68">
        <v>0</v>
      </c>
      <c r="Q134" s="30" t="s">
        <v>2095</v>
      </c>
      <c r="R134" s="131"/>
      <c r="S134" s="31" t="s">
        <v>2097</v>
      </c>
      <c r="T134" s="112"/>
      <c r="U134" s="79" t="str">
        <f>VLOOKUP(D134:D271,Sheet2!C125:E494,3,FALSE)</f>
        <v>4</v>
      </c>
      <c r="V134" s="79">
        <f t="shared" si="53"/>
        <v>5.55555555555556</v>
      </c>
      <c r="W134" s="79">
        <v>93</v>
      </c>
      <c r="X134" s="79">
        <f t="shared" si="54"/>
        <v>516.666666666667</v>
      </c>
      <c r="Y134" s="79">
        <f t="shared" si="55"/>
        <v>516.67</v>
      </c>
      <c r="Z134" s="79">
        <f t="shared" si="57"/>
        <v>61</v>
      </c>
      <c r="AA134" s="79">
        <f t="shared" si="58"/>
        <v>338.888888888889</v>
      </c>
      <c r="AB134" s="79" t="s">
        <v>2184</v>
      </c>
      <c r="AC134" s="79" t="s">
        <v>2185</v>
      </c>
      <c r="AD134" s="79">
        <f t="shared" si="59"/>
        <v>338.89</v>
      </c>
      <c r="AE134" s="79">
        <f t="shared" si="60"/>
        <v>0</v>
      </c>
      <c r="AF134" s="79">
        <f t="shared" si="61"/>
        <v>32</v>
      </c>
      <c r="AG134" s="79">
        <v>90</v>
      </c>
      <c r="AH134" s="79"/>
      <c r="AI134" s="79">
        <f t="shared" si="62"/>
        <v>58</v>
      </c>
      <c r="AJ134" t="s">
        <v>2395</v>
      </c>
      <c r="AK134" t="s">
        <v>2396</v>
      </c>
      <c r="AL134" t="s">
        <v>2397</v>
      </c>
      <c r="AM134">
        <v>94.44</v>
      </c>
      <c r="AN134">
        <v>27.78</v>
      </c>
      <c r="AO134">
        <v>177.78</v>
      </c>
      <c r="AP134">
        <f t="shared" si="63"/>
        <v>55.56</v>
      </c>
      <c r="AQ134">
        <f t="shared" si="65"/>
        <v>55.56</v>
      </c>
      <c r="AR134">
        <f t="shared" si="64"/>
        <v>0</v>
      </c>
    </row>
    <row r="135" ht="22.5" spans="1:44">
      <c r="A135" s="8">
        <v>124</v>
      </c>
      <c r="B135" s="29" t="str">
        <f>VLOOKUP(D135:D272,Sheet2!C:D,2,0)</f>
        <v>31014650356804405</v>
      </c>
      <c r="C135" s="30" t="s">
        <v>1848</v>
      </c>
      <c r="D135" s="31" t="s">
        <v>2092</v>
      </c>
      <c r="E135" s="81" t="s">
        <v>81</v>
      </c>
      <c r="F135" s="32">
        <v>50000</v>
      </c>
      <c r="G135" s="33" t="s">
        <v>2057</v>
      </c>
      <c r="H135" s="34" t="s">
        <v>2058</v>
      </c>
      <c r="I135" s="32" t="s">
        <v>2381</v>
      </c>
      <c r="J135" s="124">
        <v>338.89</v>
      </c>
      <c r="K135" s="58">
        <f>V135*AI135</f>
        <v>322.222222222222</v>
      </c>
      <c r="L135" s="58">
        <f>ROUND(K135:K253,2)</f>
        <v>322.22</v>
      </c>
      <c r="M135" s="125"/>
      <c r="N135" s="125"/>
      <c r="O135" s="125"/>
      <c r="P135" s="68">
        <v>0</v>
      </c>
      <c r="Q135" s="30" t="s">
        <v>1848</v>
      </c>
      <c r="R135" s="131"/>
      <c r="S135" s="31" t="s">
        <v>126</v>
      </c>
      <c r="T135" s="112"/>
      <c r="U135" s="79" t="str">
        <f>VLOOKUP(D135:D272,Sheet2!C126:E495,3,FALSE)</f>
        <v>4</v>
      </c>
      <c r="V135" s="79">
        <f t="shared" si="53"/>
        <v>5.55555555555556</v>
      </c>
      <c r="W135" s="79">
        <v>93</v>
      </c>
      <c r="X135" s="79">
        <f t="shared" si="54"/>
        <v>516.666666666667</v>
      </c>
      <c r="Y135" s="79">
        <f t="shared" si="55"/>
        <v>516.67</v>
      </c>
      <c r="Z135" s="79">
        <f t="shared" si="57"/>
        <v>61</v>
      </c>
      <c r="AA135" s="79">
        <f t="shared" si="58"/>
        <v>338.888888888889</v>
      </c>
      <c r="AB135" s="79" t="s">
        <v>2184</v>
      </c>
      <c r="AC135" s="79" t="s">
        <v>2185</v>
      </c>
      <c r="AD135" s="79">
        <f t="shared" si="59"/>
        <v>338.89</v>
      </c>
      <c r="AE135" s="79">
        <f t="shared" si="60"/>
        <v>0</v>
      </c>
      <c r="AF135" s="79">
        <f t="shared" si="61"/>
        <v>32</v>
      </c>
      <c r="AG135" s="79">
        <v>90</v>
      </c>
      <c r="AH135" s="79"/>
      <c r="AI135" s="79">
        <f t="shared" si="62"/>
        <v>58</v>
      </c>
      <c r="AJ135" t="s">
        <v>2395</v>
      </c>
      <c r="AK135" t="s">
        <v>2396</v>
      </c>
      <c r="AL135" t="s">
        <v>2397</v>
      </c>
      <c r="AM135">
        <v>94.44</v>
      </c>
      <c r="AN135">
        <v>27.78</v>
      </c>
      <c r="AO135">
        <v>177.78</v>
      </c>
      <c r="AP135">
        <f t="shared" si="63"/>
        <v>55.56</v>
      </c>
      <c r="AQ135">
        <f t="shared" si="65"/>
        <v>55.56</v>
      </c>
      <c r="AR135">
        <f t="shared" si="64"/>
        <v>0</v>
      </c>
    </row>
    <row r="136" spans="1:35">
      <c r="A136" s="8"/>
      <c r="B136" s="29"/>
      <c r="C136" s="30"/>
      <c r="D136" s="31"/>
      <c r="E136" s="31"/>
      <c r="F136" s="32"/>
      <c r="G136" s="33"/>
      <c r="H136" s="34"/>
      <c r="I136" s="32"/>
      <c r="J136" s="124">
        <f>SUM(J122:J135)</f>
        <v>6012.51</v>
      </c>
      <c r="K136" s="58">
        <f>V136*AI136</f>
        <v>0</v>
      </c>
      <c r="L136" s="58">
        <f>ROUND(K136:K254,2)</f>
        <v>0</v>
      </c>
      <c r="M136" s="125"/>
      <c r="N136" s="125"/>
      <c r="O136" s="125"/>
      <c r="P136" s="68"/>
      <c r="Q136" s="30"/>
      <c r="R136" s="131"/>
      <c r="S136" s="31"/>
      <c r="T136" s="112"/>
      <c r="U136" s="79"/>
      <c r="V136" s="79"/>
      <c r="W136" s="79"/>
      <c r="X136" s="79"/>
      <c r="Y136" s="79"/>
      <c r="Z136" s="79"/>
      <c r="AA136" s="79"/>
      <c r="AB136" s="79"/>
      <c r="AC136" s="79"/>
      <c r="AD136" s="79"/>
      <c r="AE136" s="79"/>
      <c r="AF136" s="79"/>
      <c r="AG136" s="79"/>
      <c r="AH136" s="79"/>
      <c r="AI136">
        <v>90</v>
      </c>
    </row>
    <row r="137" ht="22.5" hidden="1" spans="1:38">
      <c r="A137" s="8">
        <v>125</v>
      </c>
      <c r="B137" s="9" t="str">
        <f>VLOOKUP(D137:D273,Sheet2!C:D,2,0)</f>
        <v>31014650115663297</v>
      </c>
      <c r="C137" s="16" t="s">
        <v>245</v>
      </c>
      <c r="D137" s="167" t="s">
        <v>246</v>
      </c>
      <c r="E137" s="18" t="s">
        <v>593</v>
      </c>
      <c r="F137" s="19">
        <v>0</v>
      </c>
      <c r="G137" s="20" t="s">
        <v>184</v>
      </c>
      <c r="H137" s="20" t="s">
        <v>2376</v>
      </c>
      <c r="I137" s="14" t="s">
        <v>2377</v>
      </c>
      <c r="J137" s="60">
        <v>362.84</v>
      </c>
      <c r="K137" s="61"/>
      <c r="L137" s="58" t="e">
        <f>V137*AI137</f>
        <v>#N/A</v>
      </c>
      <c r="M137" s="61">
        <v>0</v>
      </c>
      <c r="N137" s="61"/>
      <c r="O137" s="61"/>
      <c r="P137" s="59">
        <f t="shared" ref="P137:P146" si="66">J137-M137-N137-O137</f>
        <v>362.84</v>
      </c>
      <c r="Q137" s="16" t="s">
        <v>245</v>
      </c>
      <c r="R137" s="71" t="s">
        <v>2354</v>
      </c>
      <c r="S137" s="113" t="s">
        <v>249</v>
      </c>
      <c r="T137" s="108" t="s">
        <v>2355</v>
      </c>
      <c r="U137" t="e">
        <f>VLOOKUP(D137:D273,Sheet2!C127:E496,3,FALSE)</f>
        <v>#N/A</v>
      </c>
      <c r="V137" t="e">
        <f t="shared" ref="V137:V148" si="67">F137*U137/100/12/30</f>
        <v>#N/A</v>
      </c>
      <c r="W137">
        <v>93</v>
      </c>
      <c r="X137" t="e">
        <f t="shared" ref="X137:X148" si="68">V137*W137</f>
        <v>#N/A</v>
      </c>
      <c r="Y137" t="e">
        <f t="shared" ref="Y137:Y148" si="69">ROUND(X137:X273,2)</f>
        <v>#N/A</v>
      </c>
      <c r="AB137" s="79" t="s">
        <v>2184</v>
      </c>
      <c r="AC137" s="79" t="s">
        <v>2185</v>
      </c>
      <c r="AF137">
        <v>0</v>
      </c>
      <c r="AI137">
        <v>90</v>
      </c>
      <c r="AJ137" t="s">
        <v>2184</v>
      </c>
      <c r="AK137" t="s">
        <v>2373</v>
      </c>
      <c r="AL137" t="s">
        <v>2374</v>
      </c>
    </row>
    <row r="138" ht="22.5" hidden="1" spans="1:38">
      <c r="A138" s="8">
        <v>126</v>
      </c>
      <c r="B138" s="9" t="str">
        <f>VLOOKUP(D138:D274,Sheet2!C:D,2,0)</f>
        <v>31014650115742465</v>
      </c>
      <c r="C138" s="16" t="s">
        <v>290</v>
      </c>
      <c r="D138" s="167" t="s">
        <v>291</v>
      </c>
      <c r="E138" s="18" t="s">
        <v>593</v>
      </c>
      <c r="F138" s="19">
        <v>0</v>
      </c>
      <c r="G138" s="20" t="s">
        <v>184</v>
      </c>
      <c r="H138" s="20" t="s">
        <v>2376</v>
      </c>
      <c r="I138" s="14" t="s">
        <v>2377</v>
      </c>
      <c r="J138" s="60">
        <v>362.84</v>
      </c>
      <c r="K138" s="61"/>
      <c r="L138" s="58" t="e">
        <f t="shared" ref="L138:L146" si="70">V138*AI138</f>
        <v>#N/A</v>
      </c>
      <c r="M138" s="61">
        <v>362.84</v>
      </c>
      <c r="N138" s="61"/>
      <c r="O138" s="61"/>
      <c r="P138" s="59">
        <f t="shared" si="66"/>
        <v>0</v>
      </c>
      <c r="Q138" s="16" t="s">
        <v>290</v>
      </c>
      <c r="R138" s="168" t="s">
        <v>2357</v>
      </c>
      <c r="S138" s="113" t="s">
        <v>294</v>
      </c>
      <c r="T138" s="108"/>
      <c r="U138" t="e">
        <f>VLOOKUP(D138:D274,Sheet2!C128:E497,3,FALSE)</f>
        <v>#N/A</v>
      </c>
      <c r="V138" t="e">
        <f t="shared" si="67"/>
        <v>#N/A</v>
      </c>
      <c r="W138">
        <v>93</v>
      </c>
      <c r="X138" t="e">
        <f t="shared" si="68"/>
        <v>#N/A</v>
      </c>
      <c r="Y138" t="e">
        <f t="shared" si="69"/>
        <v>#N/A</v>
      </c>
      <c r="AB138" s="79" t="s">
        <v>2184</v>
      </c>
      <c r="AC138" s="79" t="s">
        <v>2185</v>
      </c>
      <c r="AF138">
        <v>0</v>
      </c>
      <c r="AI138">
        <v>90</v>
      </c>
      <c r="AJ138" t="s">
        <v>2184</v>
      </c>
      <c r="AK138" t="s">
        <v>2373</v>
      </c>
      <c r="AL138" t="s">
        <v>2374</v>
      </c>
    </row>
    <row r="139" ht="22.5" hidden="1" spans="1:38">
      <c r="A139" s="8">
        <v>127</v>
      </c>
      <c r="B139" s="9" t="str">
        <f>VLOOKUP(D139:D275,Sheet2!C:D,2,0)</f>
        <v>31014650115665126</v>
      </c>
      <c r="C139" s="16" t="s">
        <v>88</v>
      </c>
      <c r="D139" s="167" t="s">
        <v>240</v>
      </c>
      <c r="E139" s="18" t="s">
        <v>593</v>
      </c>
      <c r="F139" s="19">
        <v>0</v>
      </c>
      <c r="G139" s="20" t="s">
        <v>184</v>
      </c>
      <c r="H139" s="20" t="s">
        <v>2376</v>
      </c>
      <c r="I139" s="14" t="s">
        <v>2377</v>
      </c>
      <c r="J139" s="60">
        <v>362.84</v>
      </c>
      <c r="K139" s="61"/>
      <c r="L139" s="58" t="e">
        <f t="shared" si="70"/>
        <v>#N/A</v>
      </c>
      <c r="M139" s="61">
        <v>0</v>
      </c>
      <c r="N139" s="61"/>
      <c r="O139" s="61"/>
      <c r="P139" s="59">
        <f t="shared" si="66"/>
        <v>362.84</v>
      </c>
      <c r="Q139" s="16" t="s">
        <v>88</v>
      </c>
      <c r="R139" s="168" t="s">
        <v>2358</v>
      </c>
      <c r="S139" s="113" t="s">
        <v>243</v>
      </c>
      <c r="T139" s="108"/>
      <c r="U139" t="e">
        <f>VLOOKUP(D139:D275,Sheet2!C129:E498,3,FALSE)</f>
        <v>#N/A</v>
      </c>
      <c r="V139" t="e">
        <f t="shared" si="67"/>
        <v>#N/A</v>
      </c>
      <c r="W139">
        <v>93</v>
      </c>
      <c r="X139" t="e">
        <f t="shared" si="68"/>
        <v>#N/A</v>
      </c>
      <c r="Y139" t="e">
        <f t="shared" si="69"/>
        <v>#N/A</v>
      </c>
      <c r="AB139" s="79" t="s">
        <v>2184</v>
      </c>
      <c r="AC139" s="79" t="s">
        <v>2185</v>
      </c>
      <c r="AF139">
        <v>0</v>
      </c>
      <c r="AI139">
        <v>90</v>
      </c>
      <c r="AJ139" t="s">
        <v>2184</v>
      </c>
      <c r="AK139" t="s">
        <v>2373</v>
      </c>
      <c r="AL139" t="s">
        <v>2374</v>
      </c>
    </row>
    <row r="140" ht="22.5" hidden="1" spans="1:38">
      <c r="A140" s="8">
        <v>128</v>
      </c>
      <c r="B140" s="9" t="str">
        <f>VLOOKUP(D140:D276,Sheet2!C:D,2,0)</f>
        <v>31014650115676024</v>
      </c>
      <c r="C140" s="16" t="s">
        <v>257</v>
      </c>
      <c r="D140" s="16" t="s">
        <v>258</v>
      </c>
      <c r="E140" s="18" t="s">
        <v>593</v>
      </c>
      <c r="F140" s="19">
        <v>0</v>
      </c>
      <c r="G140" s="20" t="s">
        <v>184</v>
      </c>
      <c r="H140" s="20" t="s">
        <v>2376</v>
      </c>
      <c r="I140" s="14" t="s">
        <v>2377</v>
      </c>
      <c r="J140" s="60">
        <v>362.84</v>
      </c>
      <c r="K140" s="61"/>
      <c r="L140" s="58" t="e">
        <f t="shared" si="70"/>
        <v>#N/A</v>
      </c>
      <c r="M140" s="61">
        <v>0</v>
      </c>
      <c r="N140" s="61"/>
      <c r="O140" s="61"/>
      <c r="P140" s="59">
        <f t="shared" si="66"/>
        <v>362.84</v>
      </c>
      <c r="Q140" s="16" t="s">
        <v>257</v>
      </c>
      <c r="R140" s="71" t="s">
        <v>2360</v>
      </c>
      <c r="S140" s="113" t="s">
        <v>261</v>
      </c>
      <c r="T140" s="108"/>
      <c r="U140" t="e">
        <f>VLOOKUP(D140:D276,Sheet2!C130:E499,3,FALSE)</f>
        <v>#N/A</v>
      </c>
      <c r="V140" t="e">
        <f t="shared" si="67"/>
        <v>#N/A</v>
      </c>
      <c r="W140">
        <v>93</v>
      </c>
      <c r="X140" t="e">
        <f t="shared" si="68"/>
        <v>#N/A</v>
      </c>
      <c r="Y140" t="e">
        <f t="shared" si="69"/>
        <v>#N/A</v>
      </c>
      <c r="AB140" s="79" t="s">
        <v>2184</v>
      </c>
      <c r="AC140" s="79" t="s">
        <v>2185</v>
      </c>
      <c r="AF140">
        <v>0</v>
      </c>
      <c r="AI140">
        <v>90</v>
      </c>
      <c r="AJ140" t="s">
        <v>2184</v>
      </c>
      <c r="AK140" t="s">
        <v>2373</v>
      </c>
      <c r="AL140" t="s">
        <v>2374</v>
      </c>
    </row>
    <row r="141" ht="22.5" spans="1:38">
      <c r="A141" s="8">
        <v>129</v>
      </c>
      <c r="B141" s="9" t="str">
        <f>VLOOKUP(D141:D277,Sheet2!C:D,2,0)</f>
        <v>31014650123016205</v>
      </c>
      <c r="C141" s="16" t="s">
        <v>84</v>
      </c>
      <c r="D141" s="167" t="s">
        <v>590</v>
      </c>
      <c r="E141" s="18" t="s">
        <v>593</v>
      </c>
      <c r="F141" s="19">
        <v>50000</v>
      </c>
      <c r="G141" s="20" t="s">
        <v>2442</v>
      </c>
      <c r="H141" s="20" t="s">
        <v>2443</v>
      </c>
      <c r="I141" s="20" t="s">
        <v>2381</v>
      </c>
      <c r="J141" s="56">
        <v>613.54</v>
      </c>
      <c r="K141" s="59"/>
      <c r="L141" s="58">
        <f t="shared" si="70"/>
        <v>593.75</v>
      </c>
      <c r="M141" s="59">
        <v>521.18</v>
      </c>
      <c r="N141" s="59">
        <v>92.36</v>
      </c>
      <c r="O141" s="59"/>
      <c r="P141" s="59">
        <f t="shared" si="66"/>
        <v>0</v>
      </c>
      <c r="Q141" s="16" t="s">
        <v>84</v>
      </c>
      <c r="R141" s="168" t="s">
        <v>2361</v>
      </c>
      <c r="S141" s="113" t="s">
        <v>595</v>
      </c>
      <c r="T141" s="108"/>
      <c r="U141">
        <v>4.75</v>
      </c>
      <c r="V141">
        <f t="shared" si="67"/>
        <v>6.59722222222222</v>
      </c>
      <c r="W141">
        <v>93</v>
      </c>
      <c r="X141">
        <f t="shared" si="68"/>
        <v>613.541666666667</v>
      </c>
      <c r="Y141">
        <f t="shared" si="69"/>
        <v>613.54</v>
      </c>
      <c r="AB141" s="79" t="s">
        <v>2184</v>
      </c>
      <c r="AC141" s="79" t="s">
        <v>2185</v>
      </c>
      <c r="AF141">
        <v>0</v>
      </c>
      <c r="AI141">
        <v>90</v>
      </c>
      <c r="AJ141" t="s">
        <v>2184</v>
      </c>
      <c r="AK141" t="s">
        <v>2373</v>
      </c>
      <c r="AL141" t="s">
        <v>2374</v>
      </c>
    </row>
    <row r="142" ht="22.5" spans="1:38">
      <c r="A142" s="8">
        <v>130</v>
      </c>
      <c r="B142" s="9" t="str">
        <f>VLOOKUP(D142:D278,Sheet2!C:D,2,0)</f>
        <v>31014650164020462</v>
      </c>
      <c r="C142" s="16" t="s">
        <v>974</v>
      </c>
      <c r="D142" s="16" t="s">
        <v>975</v>
      </c>
      <c r="E142" s="18" t="s">
        <v>2444</v>
      </c>
      <c r="F142" s="19">
        <v>50000</v>
      </c>
      <c r="G142" s="20" t="s">
        <v>2382</v>
      </c>
      <c r="H142" s="20" t="s">
        <v>2383</v>
      </c>
      <c r="I142" s="20" t="s">
        <v>2381</v>
      </c>
      <c r="J142" s="56">
        <v>561.88</v>
      </c>
      <c r="K142" s="59"/>
      <c r="L142" s="58">
        <f t="shared" si="70"/>
        <v>543.75</v>
      </c>
      <c r="M142" s="59">
        <v>90.63</v>
      </c>
      <c r="N142" s="59"/>
      <c r="O142" s="59"/>
      <c r="P142" s="59">
        <f t="shared" si="66"/>
        <v>471.25</v>
      </c>
      <c r="Q142" s="16" t="s">
        <v>974</v>
      </c>
      <c r="R142" s="168" t="s">
        <v>2363</v>
      </c>
      <c r="S142" s="113" t="s">
        <v>978</v>
      </c>
      <c r="T142" s="108"/>
      <c r="U142" t="str">
        <f>VLOOKUP(D142:D278,Sheet2!C132:E501,3,FALSE)</f>
        <v>4.35</v>
      </c>
      <c r="V142">
        <f t="shared" si="67"/>
        <v>6.04166666666667</v>
      </c>
      <c r="W142">
        <v>93</v>
      </c>
      <c r="X142">
        <f t="shared" si="68"/>
        <v>561.875</v>
      </c>
      <c r="Y142">
        <f t="shared" si="69"/>
        <v>561.88</v>
      </c>
      <c r="AB142" s="79" t="s">
        <v>2184</v>
      </c>
      <c r="AC142" s="79" t="s">
        <v>2185</v>
      </c>
      <c r="AF142">
        <v>0</v>
      </c>
      <c r="AI142">
        <v>90</v>
      </c>
      <c r="AJ142" t="s">
        <v>2184</v>
      </c>
      <c r="AK142" t="s">
        <v>2373</v>
      </c>
      <c r="AL142" t="s">
        <v>2374</v>
      </c>
    </row>
    <row r="143" ht="22.5" spans="1:38">
      <c r="A143" s="8">
        <v>131</v>
      </c>
      <c r="B143" s="9" t="str">
        <f>VLOOKUP(D143:D279,Sheet2!C:D,2,0)</f>
        <v>31014650167171442</v>
      </c>
      <c r="C143" s="16" t="s">
        <v>1140</v>
      </c>
      <c r="D143" s="16" t="s">
        <v>1141</v>
      </c>
      <c r="E143" s="18" t="s">
        <v>593</v>
      </c>
      <c r="F143" s="19">
        <v>50000</v>
      </c>
      <c r="G143" s="20" t="s">
        <v>1128</v>
      </c>
      <c r="H143" s="20" t="s">
        <v>2384</v>
      </c>
      <c r="I143" s="20" t="s">
        <v>2381</v>
      </c>
      <c r="J143" s="56">
        <v>561.88</v>
      </c>
      <c r="K143" s="59"/>
      <c r="L143" s="58">
        <f t="shared" si="70"/>
        <v>543.75</v>
      </c>
      <c r="M143" s="59">
        <v>477.29</v>
      </c>
      <c r="N143" s="59"/>
      <c r="O143" s="59"/>
      <c r="P143" s="59">
        <f t="shared" si="66"/>
        <v>84.59</v>
      </c>
      <c r="Q143" s="16" t="s">
        <v>1140</v>
      </c>
      <c r="R143" s="168" t="s">
        <v>2365</v>
      </c>
      <c r="S143" s="113" t="s">
        <v>1144</v>
      </c>
      <c r="T143" s="108"/>
      <c r="U143" t="str">
        <f>VLOOKUP(D143:D279,Sheet2!C133:E502,3,FALSE)</f>
        <v>4.35</v>
      </c>
      <c r="V143">
        <f t="shared" si="67"/>
        <v>6.04166666666667</v>
      </c>
      <c r="W143">
        <v>93</v>
      </c>
      <c r="X143">
        <f t="shared" si="68"/>
        <v>561.875</v>
      </c>
      <c r="Y143">
        <f t="shared" si="69"/>
        <v>561.88</v>
      </c>
      <c r="AB143" s="79" t="s">
        <v>2184</v>
      </c>
      <c r="AC143" s="79" t="s">
        <v>2185</v>
      </c>
      <c r="AF143">
        <v>0</v>
      </c>
      <c r="AI143">
        <v>90</v>
      </c>
      <c r="AJ143" t="s">
        <v>2184</v>
      </c>
      <c r="AK143" t="s">
        <v>2373</v>
      </c>
      <c r="AL143" t="s">
        <v>2374</v>
      </c>
    </row>
    <row r="144" ht="22.5" spans="1:38">
      <c r="A144" s="8">
        <v>132</v>
      </c>
      <c r="B144" s="9" t="str">
        <f>VLOOKUP(D144:D280,Sheet2!C:D,2,0)</f>
        <v>31014650167197530</v>
      </c>
      <c r="C144" s="16" t="s">
        <v>1178</v>
      </c>
      <c r="D144" s="16" t="s">
        <v>1179</v>
      </c>
      <c r="E144" s="18" t="s">
        <v>593</v>
      </c>
      <c r="F144" s="19">
        <v>50000</v>
      </c>
      <c r="G144" s="20" t="s">
        <v>1128</v>
      </c>
      <c r="H144" s="20" t="s">
        <v>2384</v>
      </c>
      <c r="I144" s="20" t="s">
        <v>2381</v>
      </c>
      <c r="J144" s="56">
        <v>561.88</v>
      </c>
      <c r="K144" s="59"/>
      <c r="L144" s="58">
        <f t="shared" si="70"/>
        <v>543.75</v>
      </c>
      <c r="M144" s="59">
        <v>90.64</v>
      </c>
      <c r="N144" s="59">
        <v>459.17</v>
      </c>
      <c r="O144" s="59"/>
      <c r="P144" s="59">
        <f t="shared" si="66"/>
        <v>12.07</v>
      </c>
      <c r="Q144" s="16" t="s">
        <v>1178</v>
      </c>
      <c r="R144" s="71" t="s">
        <v>2366</v>
      </c>
      <c r="S144" s="113" t="s">
        <v>1180</v>
      </c>
      <c r="T144" s="108"/>
      <c r="U144" t="str">
        <f>VLOOKUP(D144:D280,Sheet2!C134:E503,3,FALSE)</f>
        <v>4.35</v>
      </c>
      <c r="V144">
        <f t="shared" si="67"/>
        <v>6.04166666666667</v>
      </c>
      <c r="W144">
        <v>93</v>
      </c>
      <c r="X144">
        <f t="shared" si="68"/>
        <v>561.875</v>
      </c>
      <c r="Y144">
        <f t="shared" si="69"/>
        <v>561.88</v>
      </c>
      <c r="AB144" s="79" t="s">
        <v>2184</v>
      </c>
      <c r="AC144" s="79" t="s">
        <v>2185</v>
      </c>
      <c r="AF144">
        <v>0</v>
      </c>
      <c r="AI144">
        <v>90</v>
      </c>
      <c r="AJ144" t="s">
        <v>2184</v>
      </c>
      <c r="AK144" t="s">
        <v>2373</v>
      </c>
      <c r="AL144" t="s">
        <v>2374</v>
      </c>
    </row>
    <row r="145" ht="22.5" spans="1:38">
      <c r="A145" s="8">
        <v>133</v>
      </c>
      <c r="B145" s="9" t="str">
        <f>VLOOKUP(D145:D281,Sheet2!C:D,2,0)</f>
        <v>31014650258152856</v>
      </c>
      <c r="C145" s="43" t="s">
        <v>1584</v>
      </c>
      <c r="D145" s="43" t="s">
        <v>1585</v>
      </c>
      <c r="E145" s="45" t="s">
        <v>593</v>
      </c>
      <c r="F145" s="95">
        <v>50000</v>
      </c>
      <c r="G145" s="46" t="s">
        <v>1556</v>
      </c>
      <c r="H145" s="46" t="s">
        <v>2391</v>
      </c>
      <c r="I145" s="20" t="s">
        <v>2381</v>
      </c>
      <c r="J145" s="56">
        <v>561.88</v>
      </c>
      <c r="K145" s="59"/>
      <c r="L145" s="58">
        <f t="shared" si="70"/>
        <v>543.75</v>
      </c>
      <c r="M145" s="59">
        <v>271.88</v>
      </c>
      <c r="N145" s="59"/>
      <c r="O145" s="59"/>
      <c r="P145" s="59">
        <f t="shared" si="66"/>
        <v>290</v>
      </c>
      <c r="Q145" s="43" t="s">
        <v>1584</v>
      </c>
      <c r="R145" s="173" t="s">
        <v>2368</v>
      </c>
      <c r="S145" s="115">
        <v>18620948015</v>
      </c>
      <c r="T145" s="108"/>
      <c r="U145" t="str">
        <f>VLOOKUP(D145:D281,Sheet2!C135:E504,3,FALSE)</f>
        <v>4.35</v>
      </c>
      <c r="V145">
        <f t="shared" si="67"/>
        <v>6.04166666666667</v>
      </c>
      <c r="W145">
        <v>93</v>
      </c>
      <c r="X145">
        <f t="shared" si="68"/>
        <v>561.875</v>
      </c>
      <c r="Y145">
        <f t="shared" si="69"/>
        <v>561.88</v>
      </c>
      <c r="AB145" s="79" t="s">
        <v>2184</v>
      </c>
      <c r="AC145" s="79" t="s">
        <v>2185</v>
      </c>
      <c r="AF145">
        <v>0</v>
      </c>
      <c r="AI145">
        <v>90</v>
      </c>
      <c r="AJ145" t="s">
        <v>2184</v>
      </c>
      <c r="AK145" t="s">
        <v>2373</v>
      </c>
      <c r="AL145" t="s">
        <v>2374</v>
      </c>
    </row>
    <row r="146" ht="22.5" spans="1:38">
      <c r="A146" s="8">
        <v>134</v>
      </c>
      <c r="B146" s="9" t="str">
        <f>VLOOKUP(D146:D282,Sheet2!C:D,2,0)</f>
        <v>31014650311299278</v>
      </c>
      <c r="C146" s="16" t="s">
        <v>86</v>
      </c>
      <c r="D146" s="167" t="s">
        <v>1739</v>
      </c>
      <c r="E146" s="18" t="s">
        <v>593</v>
      </c>
      <c r="F146" s="19">
        <v>50000</v>
      </c>
      <c r="G146" s="20" t="s">
        <v>2445</v>
      </c>
      <c r="H146" s="20" t="s">
        <v>2446</v>
      </c>
      <c r="I146" s="20" t="s">
        <v>2381</v>
      </c>
      <c r="J146" s="126">
        <v>536.04</v>
      </c>
      <c r="K146" s="127"/>
      <c r="L146" s="58">
        <f t="shared" si="70"/>
        <v>518.75</v>
      </c>
      <c r="M146" s="127">
        <v>51.88</v>
      </c>
      <c r="N146" s="127"/>
      <c r="O146" s="127"/>
      <c r="P146" s="59">
        <f t="shared" si="66"/>
        <v>484.16</v>
      </c>
      <c r="Q146" s="16" t="s">
        <v>86</v>
      </c>
      <c r="R146" s="169" t="s">
        <v>2369</v>
      </c>
      <c r="S146" s="113">
        <v>15906486786</v>
      </c>
      <c r="T146" s="108"/>
      <c r="U146" t="str">
        <f>VLOOKUP(D146:D282,Sheet2!C136:E505,3,FALSE)</f>
        <v>4.15</v>
      </c>
      <c r="V146">
        <f t="shared" si="67"/>
        <v>5.76388888888889</v>
      </c>
      <c r="W146">
        <v>93</v>
      </c>
      <c r="X146">
        <f t="shared" si="68"/>
        <v>536.041666666667</v>
      </c>
      <c r="Y146">
        <f t="shared" si="69"/>
        <v>536.04</v>
      </c>
      <c r="AB146" s="79" t="s">
        <v>2184</v>
      </c>
      <c r="AC146" s="79" t="s">
        <v>2185</v>
      </c>
      <c r="AF146">
        <v>0</v>
      </c>
      <c r="AI146">
        <v>90</v>
      </c>
      <c r="AJ146" t="s">
        <v>2184</v>
      </c>
      <c r="AK146" t="s">
        <v>2373</v>
      </c>
      <c r="AL146" t="s">
        <v>2374</v>
      </c>
    </row>
    <row r="147" ht="22.5" spans="1:44">
      <c r="A147" s="8">
        <v>135</v>
      </c>
      <c r="B147" s="29" t="str">
        <f>VLOOKUP(D147:D283,Sheet2!C:D,2,0)</f>
        <v>31014650356007318</v>
      </c>
      <c r="C147" s="30" t="s">
        <v>1866</v>
      </c>
      <c r="D147" s="31" t="s">
        <v>1867</v>
      </c>
      <c r="E147" s="81" t="s">
        <v>2447</v>
      </c>
      <c r="F147" s="32">
        <v>50000</v>
      </c>
      <c r="G147" s="33" t="s">
        <v>1850</v>
      </c>
      <c r="H147" s="34" t="s">
        <v>1851</v>
      </c>
      <c r="I147" s="32" t="s">
        <v>2381</v>
      </c>
      <c r="J147" s="96">
        <v>355.56</v>
      </c>
      <c r="K147" s="58">
        <f>V147*AI147</f>
        <v>338.888888888889</v>
      </c>
      <c r="L147" s="58">
        <f>ROUND(K147:K265,2)</f>
        <v>338.89</v>
      </c>
      <c r="M147" s="97"/>
      <c r="N147" s="97"/>
      <c r="O147" s="97"/>
      <c r="P147" s="68">
        <v>0</v>
      </c>
      <c r="Q147" s="30" t="s">
        <v>1866</v>
      </c>
      <c r="R147" s="80"/>
      <c r="S147" s="31" t="s">
        <v>126</v>
      </c>
      <c r="T147" s="112"/>
      <c r="U147" s="79" t="str">
        <f>VLOOKUP(D147:D283,Sheet2!C137:E506,3,FALSE)</f>
        <v>4</v>
      </c>
      <c r="V147" s="79">
        <f t="shared" si="67"/>
        <v>5.55555555555556</v>
      </c>
      <c r="W147" s="79">
        <v>93</v>
      </c>
      <c r="X147" s="79">
        <f t="shared" si="68"/>
        <v>516.666666666667</v>
      </c>
      <c r="Y147" s="79">
        <f t="shared" si="69"/>
        <v>516.67</v>
      </c>
      <c r="Z147" s="79">
        <f>I147-G147</f>
        <v>64</v>
      </c>
      <c r="AA147" s="79">
        <f>V147*Z147</f>
        <v>355.555555555556</v>
      </c>
      <c r="AB147" s="79" t="s">
        <v>2184</v>
      </c>
      <c r="AC147" s="79" t="s">
        <v>2185</v>
      </c>
      <c r="AD147" s="79">
        <f>ROUND(AA147:AA259,2)</f>
        <v>355.56</v>
      </c>
      <c r="AE147" s="79">
        <f>J147-AD147</f>
        <v>0</v>
      </c>
      <c r="AF147" s="79">
        <f>W147-Z147</f>
        <v>29</v>
      </c>
      <c r="AG147" s="79">
        <v>90</v>
      </c>
      <c r="AH147" s="79"/>
      <c r="AI147" s="79">
        <f>AG147-AF147</f>
        <v>61</v>
      </c>
      <c r="AJ147" t="s">
        <v>2427</v>
      </c>
      <c r="AK147" t="s">
        <v>2428</v>
      </c>
      <c r="AL147" t="s">
        <v>2429</v>
      </c>
      <c r="AM147">
        <v>94.44</v>
      </c>
      <c r="AN147">
        <v>27.78</v>
      </c>
      <c r="AO147">
        <v>161.11</v>
      </c>
      <c r="AP147">
        <f>AO147-AM147-AN147</f>
        <v>38.89</v>
      </c>
      <c r="AQ147">
        <f>AP147</f>
        <v>38.89</v>
      </c>
      <c r="AR147">
        <f>AP147-AQ147</f>
        <v>0</v>
      </c>
    </row>
    <row r="148" ht="22.5" spans="1:44">
      <c r="A148" s="8">
        <v>136</v>
      </c>
      <c r="B148" s="29" t="str">
        <f>VLOOKUP(D148:D284,Sheet2!C:D,2,0)</f>
        <v>31014650356484473</v>
      </c>
      <c r="C148" s="30" t="s">
        <v>2039</v>
      </c>
      <c r="D148" s="31" t="s">
        <v>2040</v>
      </c>
      <c r="E148" s="81" t="s">
        <v>593</v>
      </c>
      <c r="F148" s="32">
        <v>50000</v>
      </c>
      <c r="G148" s="33" t="s">
        <v>2015</v>
      </c>
      <c r="H148" s="34" t="s">
        <v>2016</v>
      </c>
      <c r="I148" s="32" t="s">
        <v>2381</v>
      </c>
      <c r="J148" s="96">
        <v>344.44</v>
      </c>
      <c r="K148" s="58">
        <f>V148*AI148</f>
        <v>327.777777777778</v>
      </c>
      <c r="L148" s="58">
        <f>ROUND(K148:K266,2)</f>
        <v>327.78</v>
      </c>
      <c r="M148" s="97"/>
      <c r="N148" s="97"/>
      <c r="O148" s="97"/>
      <c r="P148" s="68">
        <v>0</v>
      </c>
      <c r="Q148" s="30" t="s">
        <v>2039</v>
      </c>
      <c r="R148" s="80"/>
      <c r="S148" s="31" t="s">
        <v>2041</v>
      </c>
      <c r="T148" s="112"/>
      <c r="U148" s="79" t="str">
        <f>VLOOKUP(D148:D284,Sheet2!C138:E507,3,FALSE)</f>
        <v>4</v>
      </c>
      <c r="V148" s="79">
        <f t="shared" si="67"/>
        <v>5.55555555555556</v>
      </c>
      <c r="W148" s="79">
        <v>93</v>
      </c>
      <c r="X148" s="79">
        <f t="shared" si="68"/>
        <v>516.666666666667</v>
      </c>
      <c r="Y148" s="79">
        <f t="shared" si="69"/>
        <v>516.67</v>
      </c>
      <c r="Z148" s="79">
        <f>I148-G148</f>
        <v>62</v>
      </c>
      <c r="AA148" s="79">
        <f>V148*Z148</f>
        <v>344.444444444444</v>
      </c>
      <c r="AB148" s="79" t="s">
        <v>2184</v>
      </c>
      <c r="AC148" s="79" t="s">
        <v>2185</v>
      </c>
      <c r="AD148" s="79">
        <f>ROUND(AA148:AA260,2)</f>
        <v>344.44</v>
      </c>
      <c r="AE148" s="79">
        <f>J148-AD148</f>
        <v>0</v>
      </c>
      <c r="AF148" s="79">
        <f>W148-Z148</f>
        <v>31</v>
      </c>
      <c r="AG148" s="79">
        <v>90</v>
      </c>
      <c r="AH148" s="79"/>
      <c r="AI148" s="79">
        <f>AG148-AF148</f>
        <v>59</v>
      </c>
      <c r="AJ148" t="s">
        <v>2392</v>
      </c>
      <c r="AK148" t="s">
        <v>2393</v>
      </c>
      <c r="AL148" t="s">
        <v>2394</v>
      </c>
      <c r="AM148">
        <v>13.51</v>
      </c>
      <c r="AN148">
        <v>108.71</v>
      </c>
      <c r="AO148">
        <v>172.23</v>
      </c>
      <c r="AP148">
        <f>AO148-AM148-AN148</f>
        <v>50.01</v>
      </c>
      <c r="AQ148">
        <f>AP148</f>
        <v>50.01</v>
      </c>
      <c r="AR148">
        <f>AP148-AQ148</f>
        <v>0</v>
      </c>
    </row>
    <row r="149" spans="1:35">
      <c r="A149" s="119"/>
      <c r="B149" s="119"/>
      <c r="C149" s="120"/>
      <c r="D149" s="121"/>
      <c r="E149" s="121"/>
      <c r="F149" s="122"/>
      <c r="G149" s="123"/>
      <c r="H149" s="123"/>
      <c r="I149" s="122"/>
      <c r="J149" s="128">
        <f>SUM(J137:J148)</f>
        <v>5548.46</v>
      </c>
      <c r="K149" s="58"/>
      <c r="L149" s="58"/>
      <c r="M149" s="128"/>
      <c r="N149" s="128"/>
      <c r="O149" s="128"/>
      <c r="P149" s="68"/>
      <c r="Q149" s="120"/>
      <c r="R149" s="132"/>
      <c r="S149" s="121"/>
      <c r="T149" s="133"/>
      <c r="U149" s="79"/>
      <c r="V149" s="79"/>
      <c r="W149" s="79"/>
      <c r="X149" s="79"/>
      <c r="Y149" s="79"/>
      <c r="Z149" s="79"/>
      <c r="AA149" s="79"/>
      <c r="AB149" s="79"/>
      <c r="AC149" s="79"/>
      <c r="AD149" s="79"/>
      <c r="AE149" s="79"/>
      <c r="AF149" s="79"/>
      <c r="AG149" s="79"/>
      <c r="AH149" s="79"/>
      <c r="AI149">
        <v>90</v>
      </c>
    </row>
    <row r="150" spans="6:38">
      <c r="F150">
        <f>SUM(F5:F148)</f>
        <v>4410000</v>
      </c>
      <c r="J150">
        <f>SUM(J5:J148)</f>
        <v>116491.74</v>
      </c>
      <c r="K150" s="58"/>
      <c r="L150" s="58"/>
      <c r="P150" s="59"/>
      <c r="AB150" s="79" t="s">
        <v>2184</v>
      </c>
      <c r="AC150" s="79" t="s">
        <v>2185</v>
      </c>
      <c r="AI150">
        <v>90</v>
      </c>
      <c r="AJ150" t="s">
        <v>2184</v>
      </c>
      <c r="AK150" t="s">
        <v>2185</v>
      </c>
      <c r="AL150" t="s">
        <v>2448</v>
      </c>
    </row>
  </sheetData>
  <autoFilter xmlns:etc="http://www.wps.cn/officeDocument/2017/etCustomData" ref="A1:AT150" etc:filterBottomFollowUsedRange="0">
    <filterColumn colId="5">
      <filters blank="1">
        <filter val="50000"/>
        <filter val="4410000"/>
        <filter val="20,000.00"/>
        <filter val="40,000.00"/>
        <filter val="30,000.00"/>
        <filter val="50,000.00"/>
        <filter val="本金余额"/>
      </filters>
    </filterColumn>
    <extLst/>
  </autoFilter>
  <mergeCells count="26">
    <mergeCell ref="A1:S1"/>
    <mergeCell ref="A2:E2"/>
    <mergeCell ref="Q3:R3"/>
    <mergeCell ref="A3:A4"/>
    <mergeCell ref="B3:B4"/>
    <mergeCell ref="C3:C4"/>
    <mergeCell ref="D3:D4"/>
    <mergeCell ref="E3:E4"/>
    <mergeCell ref="F3:F4"/>
    <mergeCell ref="G3:G4"/>
    <mergeCell ref="H3:H4"/>
    <mergeCell ref="I3:I4"/>
    <mergeCell ref="J3:J4"/>
    <mergeCell ref="P3:P4"/>
    <mergeCell ref="S3:S4"/>
    <mergeCell ref="T3:T4"/>
    <mergeCell ref="T5:T33"/>
    <mergeCell ref="T35:T48"/>
    <mergeCell ref="T50:T78"/>
    <mergeCell ref="T80:T88"/>
    <mergeCell ref="T90:T103"/>
    <mergeCell ref="T105:T111"/>
    <mergeCell ref="T113:T120"/>
    <mergeCell ref="T122:T135"/>
    <mergeCell ref="T137:T148"/>
    <mergeCell ref="M3:O4"/>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7</vt:i4>
      </vt:variant>
    </vt:vector>
  </HeadingPairs>
  <TitlesOfParts>
    <vt:vector size="7" baseType="lpstr">
      <vt:lpstr>吕家坪镇全部</vt:lpstr>
      <vt:lpstr>Sheet2</vt:lpstr>
      <vt:lpstr>Sheet1</vt:lpstr>
      <vt:lpstr>Sheet3</vt:lpstr>
      <vt:lpstr>AAA</vt:lpstr>
      <vt:lpstr>Sheet4</vt:lpstr>
      <vt:lpstr>Sheet5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Sara</cp:lastModifiedBy>
  <dcterms:created xsi:type="dcterms:W3CDTF">2016-12-02T08:54:00Z</dcterms:created>
  <dcterms:modified xsi:type="dcterms:W3CDTF">2025-04-08T01:42:47Z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2025AC2AC9B14F0AA20334CF75402530_13</vt:lpwstr>
  </property>
  <property fmtid="{D5CDD505-2E9C-101B-9397-08002B2CF9AE}" pid="4" name="KSOReadingLayout">
    <vt:bool>true</vt:bool>
  </property>
</Properties>
</file>